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3300" windowWidth="12120" windowHeight="3705" tabRatio="877" activeTab="0"/>
  </bookViews>
  <sheets>
    <sheet name="Цены" sheetId="1" r:id="rId1"/>
  </sheets>
  <definedNames>
    <definedName name="_xlnm._FilterDatabase" localSheetId="0" hidden="1">'Цены'!$C$3:$D$144</definedName>
    <definedName name="Z_02A4BD97_8B55_41B8_BED6_CF8E4F842E57_.wvu.FilterData" localSheetId="0" hidden="1">'Цены'!$C$3:$D$144</definedName>
    <definedName name="Z_02A4BD97_8B55_41B8_BED6_CF8E4F842E57_.wvu.PrintArea" localSheetId="0" hidden="1">'Цены'!$B$2:$P$145</definedName>
    <definedName name="_xlnm.Print_Area" localSheetId="0">'Цены'!$B$2:$P$145</definedName>
  </definedNames>
  <calcPr fullCalcOnLoad="1"/>
</workbook>
</file>

<file path=xl/sharedStrings.xml><?xml version="1.0" encoding="utf-8"?>
<sst xmlns="http://schemas.openxmlformats.org/spreadsheetml/2006/main" count="195" uniqueCount="142">
  <si>
    <t>Цвет</t>
  </si>
  <si>
    <t>№ цвета</t>
  </si>
  <si>
    <t>Окрашивание</t>
  </si>
  <si>
    <t>Цена в $ без НДС</t>
  </si>
  <si>
    <t>НД-1 (курс)</t>
  </si>
  <si>
    <t xml:space="preserve"> </t>
  </si>
  <si>
    <t>НД-5</t>
  </si>
  <si>
    <t>Розовый</t>
  </si>
  <si>
    <t>06, 972</t>
  </si>
  <si>
    <t>Св. сирень</t>
  </si>
  <si>
    <t>27, 903</t>
  </si>
  <si>
    <t>Льняной</t>
  </si>
  <si>
    <t>Весна</t>
  </si>
  <si>
    <t>Св. бежевый</t>
  </si>
  <si>
    <t>Яр. оранж.</t>
  </si>
  <si>
    <t>Фиалка</t>
  </si>
  <si>
    <t>Шампанское</t>
  </si>
  <si>
    <t>Багряный</t>
  </si>
  <si>
    <t>Персик</t>
  </si>
  <si>
    <t>04, 911</t>
  </si>
  <si>
    <t>Гладиолус</t>
  </si>
  <si>
    <t>Перламутровый</t>
  </si>
  <si>
    <t>Голубой</t>
  </si>
  <si>
    <t>Сандал</t>
  </si>
  <si>
    <t>Св. зеленый</t>
  </si>
  <si>
    <t>Горчица</t>
  </si>
  <si>
    <t>Полынь</t>
  </si>
  <si>
    <t>Липа</t>
  </si>
  <si>
    <t>Серо-голубой</t>
  </si>
  <si>
    <t>Шторм</t>
  </si>
  <si>
    <t>Радуга</t>
  </si>
  <si>
    <t>Беж</t>
  </si>
  <si>
    <t>Колокольчик</t>
  </si>
  <si>
    <t>37, 909</t>
  </si>
  <si>
    <t>Канарейка</t>
  </si>
  <si>
    <t>Василек</t>
  </si>
  <si>
    <t>Т. розовый</t>
  </si>
  <si>
    <t>Фиол. синий</t>
  </si>
  <si>
    <t>Желтый</t>
  </si>
  <si>
    <t>Бамбук</t>
  </si>
  <si>
    <t>Зеленый</t>
  </si>
  <si>
    <t>Флокс</t>
  </si>
  <si>
    <t>Сиреневый</t>
  </si>
  <si>
    <t>Фисташковый</t>
  </si>
  <si>
    <t>Амарант</t>
  </si>
  <si>
    <t>Пурпурный</t>
  </si>
  <si>
    <t>Травяной</t>
  </si>
  <si>
    <t>Тем. бирюза</t>
  </si>
  <si>
    <t>Морск. волна</t>
  </si>
  <si>
    <t>Т. зеленый</t>
  </si>
  <si>
    <t>Оливковый</t>
  </si>
  <si>
    <t>Лимонный</t>
  </si>
  <si>
    <t>Кр. мак</t>
  </si>
  <si>
    <t>Гранат</t>
  </si>
  <si>
    <t>Супер белый</t>
  </si>
  <si>
    <t>Лазурный</t>
  </si>
  <si>
    <t>Малиновый</t>
  </si>
  <si>
    <t>29, 959</t>
  </si>
  <si>
    <t>Фиолетовый</t>
  </si>
  <si>
    <t>Зол. желт</t>
  </si>
  <si>
    <t>Лиловый</t>
  </si>
  <si>
    <t>906, 921</t>
  </si>
  <si>
    <t>Медь</t>
  </si>
  <si>
    <t>944, 960</t>
  </si>
  <si>
    <t>Терракот</t>
  </si>
  <si>
    <t>Карминный</t>
  </si>
  <si>
    <t>82, 88</t>
  </si>
  <si>
    <t>Каштановый</t>
  </si>
  <si>
    <t>02, 912</t>
  </si>
  <si>
    <t>Бордо</t>
  </si>
  <si>
    <t>33а</t>
  </si>
  <si>
    <t>Т. коричневый</t>
  </si>
  <si>
    <t>01, 21</t>
  </si>
  <si>
    <t>Темн. синий</t>
  </si>
  <si>
    <t>39, 629, 929</t>
  </si>
  <si>
    <t>Папоротник</t>
  </si>
  <si>
    <t>Коричневый</t>
  </si>
  <si>
    <t>918, 937, 955, 971</t>
  </si>
  <si>
    <t>Георгин</t>
  </si>
  <si>
    <t>Рыжик</t>
  </si>
  <si>
    <t>932, 937, 955, 957, 971</t>
  </si>
  <si>
    <t>Темн. красный</t>
  </si>
  <si>
    <t>Красный</t>
  </si>
  <si>
    <t>Вишня</t>
  </si>
  <si>
    <t>Яр. зеленый</t>
  </si>
  <si>
    <t>Хакки</t>
  </si>
  <si>
    <t>03, 913, 928</t>
  </si>
  <si>
    <t>Лагуна</t>
  </si>
  <si>
    <t>915, 952</t>
  </si>
  <si>
    <t>Черный</t>
  </si>
  <si>
    <t>954, 974, 976</t>
  </si>
  <si>
    <t>Антрацит</t>
  </si>
  <si>
    <t>90, 90м, 95г, 95к, 938, 953</t>
  </si>
  <si>
    <t>Асфальт</t>
  </si>
  <si>
    <t>Н-3</t>
  </si>
  <si>
    <t>Суровый лен</t>
  </si>
  <si>
    <t>Св. розовый</t>
  </si>
  <si>
    <t>300, 311, 315</t>
  </si>
  <si>
    <t>Орхидея</t>
  </si>
  <si>
    <t>Фрез</t>
  </si>
  <si>
    <t>Мальва</t>
  </si>
  <si>
    <t>Фуксия</t>
  </si>
  <si>
    <t>Хризантема</t>
  </si>
  <si>
    <t>Св. беж</t>
  </si>
  <si>
    <t>Молочн.шоколад</t>
  </si>
  <si>
    <t>Малин.красный</t>
  </si>
  <si>
    <t>Бледн.красный</t>
  </si>
  <si>
    <t>Тур. гвоздика</t>
  </si>
  <si>
    <t>Лазурь</t>
  </si>
  <si>
    <t>Айсберг</t>
  </si>
  <si>
    <t>Св. малиновый</t>
  </si>
  <si>
    <t>Салатовый</t>
  </si>
  <si>
    <t>Темн. беж</t>
  </si>
  <si>
    <t>Брусничный</t>
  </si>
  <si>
    <t>Из. зелень</t>
  </si>
  <si>
    <t>Стальной</t>
  </si>
  <si>
    <t>Алый</t>
  </si>
  <si>
    <t>Матр. синий</t>
  </si>
  <si>
    <t>16, 100, 117, 119, 155, 157, 158, 160, 161, 164, 165, 168, 169, 176, 177, 178, 156, 167</t>
  </si>
  <si>
    <t>Отходы А1</t>
  </si>
  <si>
    <t>Отходы А2</t>
  </si>
  <si>
    <t>Отходы Б</t>
  </si>
  <si>
    <t>Отходы В</t>
  </si>
  <si>
    <t>Отходы Г</t>
  </si>
  <si>
    <t>Отходы Е</t>
  </si>
  <si>
    <t>Цена в $ 1 сорт с НДС</t>
  </si>
  <si>
    <t>Цена в $ 2 сорт с НДС</t>
  </si>
  <si>
    <t>Цена в РФ 1 сорт с НДС</t>
  </si>
  <si>
    <t>Цена в РФ 2 сорт с НДС</t>
  </si>
  <si>
    <t>% скидки за 2 с</t>
  </si>
  <si>
    <t>84о,95кш, 95з,  933, 934, 935, 936, 939, 950</t>
  </si>
  <si>
    <t>Марка</t>
  </si>
  <si>
    <t>нд-5</t>
  </si>
  <si>
    <t>нд-1</t>
  </si>
  <si>
    <t>н-3</t>
  </si>
  <si>
    <t>нд-4</t>
  </si>
  <si>
    <t>нд-6</t>
  </si>
  <si>
    <t>н-8</t>
  </si>
  <si>
    <t>н-4</t>
  </si>
  <si>
    <t>нд</t>
  </si>
  <si>
    <t>мокрые</t>
  </si>
  <si>
    <t>волокно расчёсанное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</si>
</sst>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000"/>
    <numFmt numFmtId="168" formatCode="d\ mmm"/>
    <numFmt numFmtId="169" formatCode="#,##0.0"/>
    <numFmt numFmtId="170" formatCode="_-[$$-409]* #,##0.00_ ;_-[$$-409]* \-#,##0.00\ ;_-[$$-409]* &quot;-&quot;??_ ;_-@_ "/>
    <numFmt numFmtId="171" formatCode="[$$-409]#,##0.00_ ;\-[$$-409]#,##0.00\ "/>
    <numFmt numFmtId="172" formatCode="d\ mmmm\,\ yyyy"/>
    <numFmt numFmtId="173" formatCode="#,##0_ ;[Red]\-#,##0\ "/>
    <numFmt numFmtId="174" formatCode="[$$-409]#,##0_ ;[Red]\-[$$-409]#,##0\ "/>
    <numFmt numFmtId="175" formatCode="_-[$$-409]* #,##0_ ;_-[$$-409]* \-#,##0\ ;_-[$$-409]* &quot;-&quot;_ ;_-@_ "/>
    <numFmt numFmtId="176" formatCode="#,##0.00_ ;[Red]\-#,##0.00\ "/>
    <numFmt numFmtId="177" formatCode="#,##0.000_ ;[Red]\-#,##0.000\ "/>
    <numFmt numFmtId="178" formatCode="0.0000"/>
    <numFmt numFmtId="179" formatCode="#,##0_ ;\-#,##0\ "/>
    <numFmt numFmtId="180" formatCode="_-[$$-409]* #,##0.0000_ ;_-[$$-409]* \-#,##0.0000\ ;_-[$$-409]* &quot;-&quot;????_ ;_-@_ "/>
    <numFmt numFmtId="181" formatCode="0.0000_ ;\-0.0000\ "/>
    <numFmt numFmtId="182" formatCode="0.00_ ;[Red]\-0.00\ "/>
    <numFmt numFmtId="183" formatCode="0_ ;[Red]\-0\ "/>
    <numFmt numFmtId="184" formatCode="[$$-409]#,##0.00_ ;[Red]\-[$$-409]#,##0.00\ "/>
    <numFmt numFmtId="185" formatCode="#,##0.0000_ ;[Red]\-#,##0.0000\ "/>
    <numFmt numFmtId="186" formatCode="[$$-409]#,##0.000_ ;[Red]\-[$$-409]#,##0.000\ "/>
    <numFmt numFmtId="187" formatCode="0.000_ ;[Red]\-0.000\ "/>
    <numFmt numFmtId="188" formatCode="0.0_ ;[Red]\-0.0\ "/>
    <numFmt numFmtId="189" formatCode="#,##0.0_ ;[Red]\-#,##0.0\ "/>
    <numFmt numFmtId="190" formatCode="0.0000_ ;[Red]\-0.0000\ "/>
    <numFmt numFmtId="191" formatCode="_-[$$-409]* #,##0.000_ ;_-[$$-409]* \-#,##0.000\ ;_-[$$-409]* &quot;-&quot;???_ ;_-@_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_-* #,##0.0000_р_._-;\-* #,##0.0000_р_._-;_-* &quot;-&quot;??_р_._-;_-@_-"/>
    <numFmt numFmtId="196" formatCode="_-* #,##0.0_р_._-;\-* #,##0.0_р_._-;_-* &quot;-&quot;?_р_._-;_-@_-"/>
    <numFmt numFmtId="197" formatCode="[&lt;=9999999]###\-####;\(###\)\ ###\-####"/>
    <numFmt numFmtId="198" formatCode="#,##0.00_ ;\-#,##0.0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%"/>
    <numFmt numFmtId="203" formatCode="0.0000%"/>
    <numFmt numFmtId="204" formatCode="0.00000%"/>
    <numFmt numFmtId="205" formatCode="0.0%"/>
    <numFmt numFmtId="206" formatCode="#,##0.000000"/>
    <numFmt numFmtId="207" formatCode="0.000E+00"/>
    <numFmt numFmtId="208" formatCode="0.0E+00"/>
    <numFmt numFmtId="209" formatCode="0.0000E+00"/>
    <numFmt numFmtId="210" formatCode="0E+00"/>
    <numFmt numFmtId="211" formatCode="0.00000E+00"/>
    <numFmt numFmtId="212" formatCode="0.000000E+00"/>
    <numFmt numFmtId="213" formatCode="0.0000000E+00"/>
    <numFmt numFmtId="214" formatCode="0.00000000E+00"/>
    <numFmt numFmtId="215" formatCode="0.000000000E+00"/>
    <numFmt numFmtId="216" formatCode="0.0000000000E+00"/>
    <numFmt numFmtId="217" formatCode="0.00000000000E+00"/>
    <numFmt numFmtId="218" formatCode="0.000000000000E+00"/>
    <numFmt numFmtId="219" formatCode="0.0000000000000E+00"/>
    <numFmt numFmtId="220" formatCode="0.00000000000000E+00"/>
    <numFmt numFmtId="221" formatCode="0.E+00"/>
    <numFmt numFmtId="222" formatCode="d\ mmm\ yy"/>
    <numFmt numFmtId="223" formatCode="dd\ mmm\ yy"/>
    <numFmt numFmtId="224" formatCode="000000"/>
    <numFmt numFmtId="225" formatCode="mmmm\ yy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26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0" xfId="57" applyNumberFormat="1" applyFont="1" applyBorder="1" applyAlignment="1">
      <alignment horizont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61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NumberFormat="1" applyFont="1" applyBorder="1" applyAlignment="1">
      <alignment horizontal="right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57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6" xfId="61" applyNumberFormat="1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right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8" xfId="57" applyNumberFormat="1" applyFont="1" applyFill="1" applyBorder="1" applyAlignment="1">
      <alignment horizontal="center"/>
    </xf>
    <xf numFmtId="0" fontId="3" fillId="0" borderId="28" xfId="61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justify" wrapText="1"/>
    </xf>
    <xf numFmtId="0" fontId="3" fillId="0" borderId="31" xfId="0" applyFont="1" applyBorder="1" applyAlignment="1">
      <alignment horizontal="right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9" fontId="3" fillId="0" borderId="36" xfId="57" applyFont="1" applyBorder="1" applyAlignment="1">
      <alignment horizontal="center"/>
    </xf>
    <xf numFmtId="0" fontId="3" fillId="33" borderId="3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3" borderId="36" xfId="61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justify" wrapText="1"/>
    </xf>
    <xf numFmtId="0" fontId="3" fillId="0" borderId="33" xfId="0" applyFont="1" applyBorder="1" applyAlignment="1">
      <alignment horizontal="right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9" fontId="3" fillId="0" borderId="20" xfId="57" applyFont="1" applyBorder="1" applyAlignment="1">
      <alignment horizontal="center" vertical="center"/>
    </xf>
    <xf numFmtId="0" fontId="3" fillId="0" borderId="18" xfId="0" applyFont="1" applyBorder="1" applyAlignment="1">
      <alignment horizontal="right" wrapText="1"/>
    </xf>
    <xf numFmtId="0" fontId="3" fillId="0" borderId="17" xfId="0" applyFont="1" applyBorder="1" applyAlignment="1">
      <alignment horizontal="justify" vertical="justify" wrapText="1"/>
    </xf>
    <xf numFmtId="0" fontId="3" fillId="0" borderId="18" xfId="0" applyFont="1" applyBorder="1" applyAlignment="1">
      <alignment horizontal="right" vertical="justify" wrapText="1"/>
    </xf>
    <xf numFmtId="0" fontId="3" fillId="0" borderId="22" xfId="0" applyFont="1" applyBorder="1" applyAlignment="1">
      <alignment horizontal="justify" vertical="justify" wrapText="1"/>
    </xf>
    <xf numFmtId="0" fontId="3" fillId="0" borderId="23" xfId="0" applyFont="1" applyBorder="1" applyAlignment="1">
      <alignment horizontal="right" vertical="justify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9" fontId="3" fillId="0" borderId="26" xfId="57" applyFont="1" applyBorder="1" applyAlignment="1">
      <alignment horizontal="center" vertical="center"/>
    </xf>
    <xf numFmtId="0" fontId="3" fillId="33" borderId="26" xfId="61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justify" vertical="justify" wrapText="1"/>
    </xf>
    <xf numFmtId="0" fontId="3" fillId="0" borderId="28" xfId="0" applyFont="1" applyFill="1" applyBorder="1" applyAlignment="1">
      <alignment horizontal="right" vertical="justify" wrapText="1"/>
    </xf>
    <xf numFmtId="0" fontId="3" fillId="0" borderId="28" xfId="0" applyFont="1" applyFill="1" applyBorder="1" applyAlignment="1">
      <alignment horizontal="center" vertical="center" wrapText="1"/>
    </xf>
    <xf numFmtId="9" fontId="3" fillId="0" borderId="28" xfId="57" applyFont="1" applyFill="1" applyBorder="1" applyAlignment="1">
      <alignment horizontal="center" vertical="center"/>
    </xf>
    <xf numFmtId="0" fontId="3" fillId="0" borderId="28" xfId="61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justify" vertical="justify" wrapText="1"/>
    </xf>
    <xf numFmtId="0" fontId="3" fillId="0" borderId="33" xfId="0" applyFont="1" applyBorder="1" applyAlignment="1">
      <alignment horizontal="right" vertical="justify" wrapText="1"/>
    </xf>
    <xf numFmtId="9" fontId="3" fillId="0" borderId="36" xfId="57" applyFont="1" applyBorder="1" applyAlignment="1">
      <alignment horizontal="center" vertical="center"/>
    </xf>
    <xf numFmtId="0" fontId="3" fillId="33" borderId="36" xfId="61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justify" wrapText="1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right" vertical="justify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20" xfId="61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9" fontId="3" fillId="0" borderId="20" xfId="57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151"/>
  <sheetViews>
    <sheetView showGridLines="0" showZeros="0" tabSelected="1" view="pageBreakPreview" zoomScale="105" zoomScaleSheetLayoutView="105" zoomScalePageLayoutView="0" workbookViewId="0" topLeftCell="A1">
      <selection activeCell="R3" sqref="R3"/>
    </sheetView>
  </sheetViews>
  <sheetFormatPr defaultColWidth="9.00390625" defaultRowHeight="12.75"/>
  <cols>
    <col min="1" max="1" width="0.6171875" style="0" customWidth="1"/>
    <col min="2" max="2" width="0.875" style="0" customWidth="1"/>
    <col min="3" max="3" width="26.625" style="6" customWidth="1"/>
    <col min="4" max="4" width="13.625" style="7" customWidth="1"/>
    <col min="5" max="5" width="4.75390625" style="8" customWidth="1"/>
    <col min="6" max="6" width="7.75390625" style="9" customWidth="1"/>
    <col min="7" max="7" width="7.25390625" style="9" customWidth="1"/>
    <col min="8" max="8" width="8.625" style="10" customWidth="1"/>
    <col min="9" max="9" width="1.12109375" style="10" customWidth="1"/>
    <col min="10" max="10" width="7.125" style="10" customWidth="1"/>
    <col min="11" max="11" width="7.625" style="9" customWidth="1"/>
    <col min="12" max="12" width="8.125" style="11" customWidth="1"/>
    <col min="13" max="13" width="1.12109375" style="11" customWidth="1"/>
    <col min="14" max="14" width="9.75390625" style="11" customWidth="1"/>
    <col min="15" max="15" width="10.00390625" style="11" customWidth="1"/>
    <col min="16" max="16" width="1.00390625" style="0" customWidth="1"/>
  </cols>
  <sheetData>
    <row r="1" ht="4.5" customHeight="1"/>
    <row r="2" spans="9:13" ht="5.25" customHeight="1" thickBot="1">
      <c r="I2" s="12"/>
      <c r="M2" s="13"/>
    </row>
    <row r="3" spans="3:15" ht="41.25" customHeight="1">
      <c r="C3" s="14" t="s">
        <v>0</v>
      </c>
      <c r="D3" s="15" t="s">
        <v>1</v>
      </c>
      <c r="E3" s="15" t="s">
        <v>131</v>
      </c>
      <c r="F3" s="2" t="s">
        <v>2</v>
      </c>
      <c r="G3" s="2" t="s">
        <v>3</v>
      </c>
      <c r="H3" s="3" t="s">
        <v>125</v>
      </c>
      <c r="I3" s="4"/>
      <c r="J3" s="5" t="s">
        <v>129</v>
      </c>
      <c r="K3" s="2" t="s">
        <v>3</v>
      </c>
      <c r="L3" s="3" t="s">
        <v>126</v>
      </c>
      <c r="M3" s="4"/>
      <c r="N3" s="5" t="s">
        <v>127</v>
      </c>
      <c r="O3" s="16" t="s">
        <v>128</v>
      </c>
    </row>
    <row r="4" spans="3:15" ht="12.75" customHeight="1">
      <c r="C4" s="17" t="s">
        <v>141</v>
      </c>
      <c r="D4" s="18"/>
      <c r="E4" s="19"/>
      <c r="F4" s="20"/>
      <c r="G4" s="21">
        <f aca="true" t="shared" si="0" ref="G4:G10">SUM(H4-H4/6)</f>
        <v>0</v>
      </c>
      <c r="H4" s="22"/>
      <c r="I4" s="23"/>
      <c r="J4" s="24"/>
      <c r="K4" s="21">
        <f aca="true" t="shared" si="1" ref="K4:K10">SUM(L4-L4/6)</f>
        <v>0</v>
      </c>
      <c r="L4" s="25">
        <f aca="true" t="shared" si="2" ref="L4:L10">SUM(H4-(H4*J4))</f>
        <v>0</v>
      </c>
      <c r="M4" s="23"/>
      <c r="N4" s="26">
        <f>PRODUCT(H4,D12)</f>
        <v>32</v>
      </c>
      <c r="O4" s="27">
        <f>PRODUCT(L4,D12)</f>
        <v>0</v>
      </c>
    </row>
    <row r="5" spans="3:15" ht="12.75" customHeight="1">
      <c r="C5" s="28" t="s">
        <v>119</v>
      </c>
      <c r="D5" s="18"/>
      <c r="E5" s="19"/>
      <c r="F5" s="20"/>
      <c r="G5" s="21">
        <f t="shared" si="0"/>
        <v>0</v>
      </c>
      <c r="H5" s="22"/>
      <c r="I5" s="23"/>
      <c r="J5" s="24"/>
      <c r="K5" s="21">
        <f t="shared" si="1"/>
        <v>0</v>
      </c>
      <c r="L5" s="25">
        <f t="shared" si="2"/>
        <v>0</v>
      </c>
      <c r="M5" s="23"/>
      <c r="N5" s="26">
        <f>PRODUCT(H5,D12)</f>
        <v>32</v>
      </c>
      <c r="O5" s="27">
        <f>PRODUCT(L5,D12)</f>
        <v>0</v>
      </c>
    </row>
    <row r="6" spans="3:15" ht="12.75" customHeight="1">
      <c r="C6" s="28" t="s">
        <v>120</v>
      </c>
      <c r="D6" s="18"/>
      <c r="E6" s="19"/>
      <c r="F6" s="20"/>
      <c r="G6" s="21">
        <f t="shared" si="0"/>
        <v>0</v>
      </c>
      <c r="H6" s="22"/>
      <c r="I6" s="23"/>
      <c r="J6" s="24"/>
      <c r="K6" s="21">
        <f t="shared" si="1"/>
        <v>0</v>
      </c>
      <c r="L6" s="25">
        <f t="shared" si="2"/>
        <v>0</v>
      </c>
      <c r="M6" s="23"/>
      <c r="N6" s="26">
        <f>PRODUCT(H6,D12)</f>
        <v>32</v>
      </c>
      <c r="O6" s="27">
        <f>PRODUCT(L6,D12)</f>
        <v>0</v>
      </c>
    </row>
    <row r="7" spans="3:15" ht="12.75" customHeight="1">
      <c r="C7" s="28" t="s">
        <v>121</v>
      </c>
      <c r="D7" s="18"/>
      <c r="E7" s="19"/>
      <c r="F7" s="20"/>
      <c r="G7" s="21">
        <f t="shared" si="0"/>
        <v>875</v>
      </c>
      <c r="H7" s="22">
        <v>1050</v>
      </c>
      <c r="I7" s="23"/>
      <c r="J7" s="24"/>
      <c r="K7" s="21">
        <f t="shared" si="1"/>
        <v>875</v>
      </c>
      <c r="L7" s="25">
        <f t="shared" si="2"/>
        <v>1050</v>
      </c>
      <c r="M7" s="23"/>
      <c r="N7" s="26">
        <f>PRODUCT(H7,D12)</f>
        <v>33600</v>
      </c>
      <c r="O7" s="27">
        <f>PRODUCT(L7,D12)</f>
        <v>33600</v>
      </c>
    </row>
    <row r="8" spans="3:15" ht="12.75" customHeight="1">
      <c r="C8" s="28" t="s">
        <v>122</v>
      </c>
      <c r="D8" s="18"/>
      <c r="E8" s="19"/>
      <c r="F8" s="20"/>
      <c r="G8" s="21">
        <f t="shared" si="0"/>
        <v>858.3333333333334</v>
      </c>
      <c r="H8" s="22">
        <v>1030</v>
      </c>
      <c r="I8" s="23"/>
      <c r="J8" s="24"/>
      <c r="K8" s="21">
        <f t="shared" si="1"/>
        <v>858.3333333333334</v>
      </c>
      <c r="L8" s="25">
        <f t="shared" si="2"/>
        <v>1030</v>
      </c>
      <c r="M8" s="23"/>
      <c r="N8" s="26">
        <f>PRODUCT(H8,D12)</f>
        <v>32960</v>
      </c>
      <c r="O8" s="27">
        <f>PRODUCT(L8,D12)</f>
        <v>32960</v>
      </c>
    </row>
    <row r="9" spans="3:15" ht="12.75" customHeight="1">
      <c r="C9" s="28" t="s">
        <v>123</v>
      </c>
      <c r="D9" s="18"/>
      <c r="E9" s="19"/>
      <c r="F9" s="20"/>
      <c r="G9" s="21">
        <f t="shared" si="0"/>
        <v>0</v>
      </c>
      <c r="H9" s="22"/>
      <c r="I9" s="23"/>
      <c r="J9" s="24"/>
      <c r="K9" s="21">
        <f t="shared" si="1"/>
        <v>0</v>
      </c>
      <c r="L9" s="25">
        <f t="shared" si="2"/>
        <v>0</v>
      </c>
      <c r="M9" s="23"/>
      <c r="N9" s="26">
        <f>PRODUCT(H9,D12)</f>
        <v>32</v>
      </c>
      <c r="O9" s="27">
        <f>PRODUCT(L9,D12)</f>
        <v>0</v>
      </c>
    </row>
    <row r="10" spans="3:15" ht="12.75" customHeight="1" thickBot="1">
      <c r="C10" s="29" t="s">
        <v>124</v>
      </c>
      <c r="D10" s="30" t="s">
        <v>140</v>
      </c>
      <c r="E10" s="31"/>
      <c r="F10" s="32"/>
      <c r="G10" s="33">
        <f t="shared" si="0"/>
        <v>0</v>
      </c>
      <c r="H10" s="34"/>
      <c r="I10" s="35"/>
      <c r="J10" s="36"/>
      <c r="K10" s="33">
        <f t="shared" si="1"/>
        <v>0</v>
      </c>
      <c r="L10" s="37">
        <f t="shared" si="2"/>
        <v>0</v>
      </c>
      <c r="M10" s="35"/>
      <c r="N10" s="38">
        <f>PRODUCT(H10,D12)</f>
        <v>32</v>
      </c>
      <c r="O10" s="39">
        <f>PRODUCT(L10,D12)</f>
        <v>0</v>
      </c>
    </row>
    <row r="11" spans="3:15" ht="5.25" customHeight="1" thickBot="1">
      <c r="C11" s="40"/>
      <c r="D11" s="41"/>
      <c r="E11" s="42"/>
      <c r="F11" s="43"/>
      <c r="G11" s="43"/>
      <c r="H11" s="44"/>
      <c r="I11" s="45"/>
      <c r="J11" s="46"/>
      <c r="K11" s="43"/>
      <c r="L11" s="43"/>
      <c r="M11" s="45"/>
      <c r="N11" s="47"/>
      <c r="O11" s="45"/>
    </row>
    <row r="12" spans="3:15" ht="13.5" thickBot="1">
      <c r="C12" s="48" t="s">
        <v>4</v>
      </c>
      <c r="D12" s="49">
        <v>32</v>
      </c>
      <c r="E12" s="50" t="s">
        <v>133</v>
      </c>
      <c r="F12" s="51" t="s">
        <v>5</v>
      </c>
      <c r="G12" s="52">
        <f>SUM(H12-H12/6)</f>
        <v>1250</v>
      </c>
      <c r="H12" s="53">
        <v>1500</v>
      </c>
      <c r="I12" s="54"/>
      <c r="J12" s="55">
        <v>0.05</v>
      </c>
      <c r="K12" s="56">
        <f>SUM(L12-L12/6)</f>
        <v>1187.5</v>
      </c>
      <c r="L12" s="52">
        <f>SUM(H12-(H12*J12))</f>
        <v>1425</v>
      </c>
      <c r="M12" s="57"/>
      <c r="N12" s="58">
        <f>PRODUCT(H12,D12)</f>
        <v>48000</v>
      </c>
      <c r="O12" s="59">
        <f>PRODUCT(L12,D12)</f>
        <v>45600</v>
      </c>
    </row>
    <row r="13" spans="3:15" ht="12.75">
      <c r="C13" s="60" t="s">
        <v>6</v>
      </c>
      <c r="D13" s="61"/>
      <c r="E13" s="62" t="s">
        <v>132</v>
      </c>
      <c r="F13" s="63">
        <v>14.4</v>
      </c>
      <c r="G13" s="21">
        <f>SUM(H13-H13/6)</f>
        <v>1262</v>
      </c>
      <c r="H13" s="52">
        <f>SUM(H12,F13)</f>
        <v>1514.4</v>
      </c>
      <c r="I13" s="57"/>
      <c r="J13" s="64">
        <v>0.05</v>
      </c>
      <c r="K13" s="21">
        <f>SUM(L13-L13/6)</f>
        <v>1199.5</v>
      </c>
      <c r="L13" s="25">
        <f>SUM(H13-(H12*J13))</f>
        <v>1439.4</v>
      </c>
      <c r="M13" s="57"/>
      <c r="N13" s="26">
        <f>PRODUCT(H13,D12)</f>
        <v>48460.8</v>
      </c>
      <c r="O13" s="27">
        <f>PRODUCT(L13,D12)</f>
        <v>46060.8</v>
      </c>
    </row>
    <row r="14" spans="3:15" ht="12.75">
      <c r="C14" s="60" t="s">
        <v>7</v>
      </c>
      <c r="D14" s="65" t="s">
        <v>8</v>
      </c>
      <c r="E14" s="92" t="s">
        <v>136</v>
      </c>
      <c r="F14" s="98">
        <v>48</v>
      </c>
      <c r="G14" s="95">
        <f>SUM(H14-H14/6)</f>
        <v>1290</v>
      </c>
      <c r="H14" s="99">
        <f>SUM(H12,F14)</f>
        <v>1548</v>
      </c>
      <c r="I14" s="57"/>
      <c r="J14" s="100">
        <v>0.05</v>
      </c>
      <c r="K14" s="95">
        <f>SUM(L14-L14/6)</f>
        <v>1227.5</v>
      </c>
      <c r="L14" s="99">
        <f>SUM(H14-(H12*J14))</f>
        <v>1473</v>
      </c>
      <c r="M14" s="57"/>
      <c r="N14" s="96">
        <f>PRODUCT(H14,D12)</f>
        <v>49536</v>
      </c>
      <c r="O14" s="97">
        <f>PRODUCT(L14,D12)</f>
        <v>47136</v>
      </c>
    </row>
    <row r="15" spans="3:15" ht="12.75">
      <c r="C15" s="60" t="s">
        <v>9</v>
      </c>
      <c r="D15" s="65" t="s">
        <v>10</v>
      </c>
      <c r="E15" s="93"/>
      <c r="F15" s="98"/>
      <c r="G15" s="95"/>
      <c r="H15" s="99"/>
      <c r="I15" s="57"/>
      <c r="J15" s="100"/>
      <c r="K15" s="95"/>
      <c r="L15" s="99"/>
      <c r="M15" s="57"/>
      <c r="N15" s="96"/>
      <c r="O15" s="97"/>
    </row>
    <row r="16" spans="3:15" ht="12.75">
      <c r="C16" s="60" t="s">
        <v>11</v>
      </c>
      <c r="D16" s="65">
        <v>917</v>
      </c>
      <c r="E16" s="93"/>
      <c r="F16" s="98"/>
      <c r="G16" s="95"/>
      <c r="H16" s="99"/>
      <c r="I16" s="57"/>
      <c r="J16" s="100"/>
      <c r="K16" s="95"/>
      <c r="L16" s="99"/>
      <c r="M16" s="57"/>
      <c r="N16" s="96"/>
      <c r="O16" s="97"/>
    </row>
    <row r="17" spans="3:15" ht="12.75" customHeight="1">
      <c r="C17" s="60" t="s">
        <v>12</v>
      </c>
      <c r="D17" s="65">
        <v>920</v>
      </c>
      <c r="E17" s="94"/>
      <c r="F17" s="98"/>
      <c r="G17" s="95"/>
      <c r="H17" s="99"/>
      <c r="I17" s="57"/>
      <c r="J17" s="100"/>
      <c r="K17" s="95"/>
      <c r="L17" s="99"/>
      <c r="M17" s="57"/>
      <c r="N17" s="96"/>
      <c r="O17" s="97"/>
    </row>
    <row r="18" spans="3:15" ht="12.75" customHeight="1">
      <c r="C18" s="60" t="s">
        <v>13</v>
      </c>
      <c r="D18" s="65">
        <v>12</v>
      </c>
      <c r="E18" s="92" t="s">
        <v>136</v>
      </c>
      <c r="F18" s="98">
        <v>66</v>
      </c>
      <c r="G18" s="95">
        <f>SUM(H18-H18/6)</f>
        <v>1305</v>
      </c>
      <c r="H18" s="99">
        <f>SUM(H12,F18)</f>
        <v>1566</v>
      </c>
      <c r="I18" s="57"/>
      <c r="J18" s="100">
        <v>0.05</v>
      </c>
      <c r="K18" s="95">
        <f>SUM(L18-L18/6)</f>
        <v>1242.5</v>
      </c>
      <c r="L18" s="99">
        <f>SUM(H18-(H12*J18))</f>
        <v>1491</v>
      </c>
      <c r="M18" s="57"/>
      <c r="N18" s="96">
        <f>PRODUCT(H18,D12)</f>
        <v>50112</v>
      </c>
      <c r="O18" s="97">
        <f>PRODUCT(L18,D12)</f>
        <v>47712</v>
      </c>
    </row>
    <row r="19" spans="3:15" ht="12.75" customHeight="1">
      <c r="C19" s="60" t="s">
        <v>14</v>
      </c>
      <c r="D19" s="65">
        <v>42</v>
      </c>
      <c r="E19" s="93"/>
      <c r="F19" s="101"/>
      <c r="G19" s="95"/>
      <c r="H19" s="99"/>
      <c r="I19" s="57"/>
      <c r="J19" s="100"/>
      <c r="K19" s="95"/>
      <c r="L19" s="99"/>
      <c r="M19" s="57"/>
      <c r="N19" s="96"/>
      <c r="O19" s="97"/>
    </row>
    <row r="20" spans="3:15" ht="12.75" customHeight="1">
      <c r="C20" s="60" t="s">
        <v>15</v>
      </c>
      <c r="D20" s="65">
        <v>51</v>
      </c>
      <c r="E20" s="93"/>
      <c r="F20" s="101"/>
      <c r="G20" s="95"/>
      <c r="H20" s="99"/>
      <c r="I20" s="57"/>
      <c r="J20" s="100"/>
      <c r="K20" s="95"/>
      <c r="L20" s="99"/>
      <c r="M20" s="57"/>
      <c r="N20" s="96"/>
      <c r="O20" s="97"/>
    </row>
    <row r="21" spans="3:15" ht="12.75" customHeight="1">
      <c r="C21" s="60" t="s">
        <v>16</v>
      </c>
      <c r="D21" s="65">
        <v>89</v>
      </c>
      <c r="E21" s="93"/>
      <c r="F21" s="101"/>
      <c r="G21" s="95"/>
      <c r="H21" s="99"/>
      <c r="I21" s="57"/>
      <c r="J21" s="100"/>
      <c r="K21" s="95"/>
      <c r="L21" s="99"/>
      <c r="M21" s="57"/>
      <c r="N21" s="96"/>
      <c r="O21" s="97"/>
    </row>
    <row r="22" spans="3:15" ht="12.75" customHeight="1">
      <c r="C22" s="60" t="s">
        <v>17</v>
      </c>
      <c r="D22" s="65">
        <v>907</v>
      </c>
      <c r="E22" s="93"/>
      <c r="F22" s="101"/>
      <c r="G22" s="95"/>
      <c r="H22" s="99"/>
      <c r="I22" s="57"/>
      <c r="J22" s="100"/>
      <c r="K22" s="95"/>
      <c r="L22" s="99"/>
      <c r="M22" s="57"/>
      <c r="N22" s="96"/>
      <c r="O22" s="97"/>
    </row>
    <row r="23" spans="3:15" ht="12.75" customHeight="1">
      <c r="C23" s="60" t="s">
        <v>18</v>
      </c>
      <c r="D23" s="65" t="s">
        <v>19</v>
      </c>
      <c r="E23" s="93"/>
      <c r="F23" s="101"/>
      <c r="G23" s="95"/>
      <c r="H23" s="99"/>
      <c r="I23" s="57"/>
      <c r="J23" s="100"/>
      <c r="K23" s="95"/>
      <c r="L23" s="99"/>
      <c r="M23" s="57"/>
      <c r="N23" s="96"/>
      <c r="O23" s="97"/>
    </row>
    <row r="24" spans="3:15" ht="12.75" customHeight="1">
      <c r="C24" s="60" t="s">
        <v>20</v>
      </c>
      <c r="D24" s="65">
        <v>925</v>
      </c>
      <c r="E24" s="93"/>
      <c r="F24" s="101"/>
      <c r="G24" s="95"/>
      <c r="H24" s="99"/>
      <c r="I24" s="57"/>
      <c r="J24" s="100"/>
      <c r="K24" s="95"/>
      <c r="L24" s="99"/>
      <c r="M24" s="57"/>
      <c r="N24" s="96"/>
      <c r="O24" s="97"/>
    </row>
    <row r="25" spans="3:15" ht="12.75">
      <c r="C25" s="66" t="s">
        <v>21</v>
      </c>
      <c r="D25" s="67">
        <v>931</v>
      </c>
      <c r="E25" s="94"/>
      <c r="F25" s="101"/>
      <c r="G25" s="95"/>
      <c r="H25" s="99"/>
      <c r="I25" s="57"/>
      <c r="J25" s="100"/>
      <c r="K25" s="95"/>
      <c r="L25" s="99"/>
      <c r="M25" s="57"/>
      <c r="N25" s="96"/>
      <c r="O25" s="97"/>
    </row>
    <row r="26" spans="3:15" ht="12.75">
      <c r="C26" s="66" t="s">
        <v>22</v>
      </c>
      <c r="D26" s="67">
        <v>69</v>
      </c>
      <c r="E26" s="92" t="s">
        <v>136</v>
      </c>
      <c r="F26" s="98">
        <v>120</v>
      </c>
      <c r="G26" s="95">
        <f>SUM(H26-H26/6)</f>
        <v>1350</v>
      </c>
      <c r="H26" s="99">
        <f>SUM(H12,F26)</f>
        <v>1620</v>
      </c>
      <c r="I26" s="57"/>
      <c r="J26" s="100">
        <v>0.05</v>
      </c>
      <c r="K26" s="95">
        <f>SUM(L26-L26/6)</f>
        <v>1287.5</v>
      </c>
      <c r="L26" s="99">
        <f>SUM(H26-(H12*J26))</f>
        <v>1545</v>
      </c>
      <c r="M26" s="57"/>
      <c r="N26" s="96">
        <f>PRODUCT(H26,D12)</f>
        <v>51840</v>
      </c>
      <c r="O26" s="97">
        <f>PRODUCT(L26,D12)</f>
        <v>49440</v>
      </c>
    </row>
    <row r="27" spans="3:15" ht="12.75">
      <c r="C27" s="66" t="s">
        <v>23</v>
      </c>
      <c r="D27" s="67">
        <v>87</v>
      </c>
      <c r="E27" s="93"/>
      <c r="F27" s="98"/>
      <c r="G27" s="95"/>
      <c r="H27" s="99"/>
      <c r="I27" s="57"/>
      <c r="J27" s="100"/>
      <c r="K27" s="95"/>
      <c r="L27" s="99"/>
      <c r="M27" s="57"/>
      <c r="N27" s="96"/>
      <c r="O27" s="97"/>
    </row>
    <row r="28" spans="3:15" ht="12.75">
      <c r="C28" s="66" t="s">
        <v>24</v>
      </c>
      <c r="D28" s="67">
        <v>904</v>
      </c>
      <c r="E28" s="93"/>
      <c r="F28" s="98"/>
      <c r="G28" s="95"/>
      <c r="H28" s="99"/>
      <c r="I28" s="57"/>
      <c r="J28" s="100"/>
      <c r="K28" s="95"/>
      <c r="L28" s="99"/>
      <c r="M28" s="57"/>
      <c r="N28" s="96"/>
      <c r="O28" s="97"/>
    </row>
    <row r="29" spans="3:15" ht="12.75">
      <c r="C29" s="66" t="s">
        <v>25</v>
      </c>
      <c r="D29" s="67">
        <v>914</v>
      </c>
      <c r="E29" s="93"/>
      <c r="F29" s="98"/>
      <c r="G29" s="95"/>
      <c r="H29" s="99"/>
      <c r="I29" s="57"/>
      <c r="J29" s="100"/>
      <c r="K29" s="95"/>
      <c r="L29" s="99"/>
      <c r="M29" s="57"/>
      <c r="N29" s="96"/>
      <c r="O29" s="97"/>
    </row>
    <row r="30" spans="3:15" ht="12.75">
      <c r="C30" s="66" t="s">
        <v>26</v>
      </c>
      <c r="D30" s="67">
        <v>923</v>
      </c>
      <c r="E30" s="93"/>
      <c r="F30" s="98"/>
      <c r="G30" s="95"/>
      <c r="H30" s="99"/>
      <c r="I30" s="57"/>
      <c r="J30" s="100"/>
      <c r="K30" s="95"/>
      <c r="L30" s="99"/>
      <c r="M30" s="57"/>
      <c r="N30" s="96"/>
      <c r="O30" s="97"/>
    </row>
    <row r="31" spans="3:15" ht="12.75">
      <c r="C31" s="66" t="s">
        <v>27</v>
      </c>
      <c r="D31" s="67">
        <v>924</v>
      </c>
      <c r="E31" s="93"/>
      <c r="F31" s="98"/>
      <c r="G31" s="95"/>
      <c r="H31" s="99"/>
      <c r="I31" s="57"/>
      <c r="J31" s="100"/>
      <c r="K31" s="95"/>
      <c r="L31" s="99"/>
      <c r="M31" s="57"/>
      <c r="N31" s="96"/>
      <c r="O31" s="97"/>
    </row>
    <row r="32" spans="3:15" ht="12.75">
      <c r="C32" s="66" t="s">
        <v>28</v>
      </c>
      <c r="D32" s="67">
        <v>930</v>
      </c>
      <c r="E32" s="93"/>
      <c r="F32" s="98"/>
      <c r="G32" s="95"/>
      <c r="H32" s="99"/>
      <c r="I32" s="57"/>
      <c r="J32" s="100"/>
      <c r="K32" s="95"/>
      <c r="L32" s="99"/>
      <c r="M32" s="57"/>
      <c r="N32" s="96"/>
      <c r="O32" s="97"/>
    </row>
    <row r="33" spans="3:15" ht="12.75">
      <c r="C33" s="66" t="s">
        <v>29</v>
      </c>
      <c r="D33" s="67">
        <v>979</v>
      </c>
      <c r="E33" s="93"/>
      <c r="F33" s="98"/>
      <c r="G33" s="95"/>
      <c r="H33" s="99"/>
      <c r="I33" s="57"/>
      <c r="J33" s="100"/>
      <c r="K33" s="95"/>
      <c r="L33" s="99"/>
      <c r="M33" s="57"/>
      <c r="N33" s="96"/>
      <c r="O33" s="97"/>
    </row>
    <row r="34" spans="3:15" ht="12.75">
      <c r="C34" s="66" t="s">
        <v>30</v>
      </c>
      <c r="D34" s="67">
        <v>980</v>
      </c>
      <c r="E34" s="94"/>
      <c r="F34" s="98"/>
      <c r="G34" s="95"/>
      <c r="H34" s="99"/>
      <c r="I34" s="57"/>
      <c r="J34" s="100"/>
      <c r="K34" s="95"/>
      <c r="L34" s="99"/>
      <c r="M34" s="57"/>
      <c r="N34" s="96"/>
      <c r="O34" s="97"/>
    </row>
    <row r="35" spans="3:15" ht="12.75">
      <c r="C35" s="66" t="s">
        <v>31</v>
      </c>
      <c r="D35" s="67">
        <v>17</v>
      </c>
      <c r="E35" s="92" t="s">
        <v>136</v>
      </c>
      <c r="F35" s="98">
        <v>216</v>
      </c>
      <c r="G35" s="95">
        <f>SUM(H35-H35/6)</f>
        <v>1430</v>
      </c>
      <c r="H35" s="99">
        <f>SUM(H12,F35)</f>
        <v>1716</v>
      </c>
      <c r="I35" s="57"/>
      <c r="J35" s="100">
        <v>0.05</v>
      </c>
      <c r="K35" s="95">
        <f>SUM(L35-L35/6)</f>
        <v>1367.5</v>
      </c>
      <c r="L35" s="99">
        <f>SUM(H35-(H12*J35))</f>
        <v>1641</v>
      </c>
      <c r="M35" s="57"/>
      <c r="N35" s="96">
        <f>PRODUCT(H35,D12)</f>
        <v>54912</v>
      </c>
      <c r="O35" s="97">
        <f>PRODUCT(L35,D12)</f>
        <v>52512</v>
      </c>
    </row>
    <row r="36" spans="3:15" ht="12.75">
      <c r="C36" s="66" t="s">
        <v>32</v>
      </c>
      <c r="D36" s="67" t="s">
        <v>33</v>
      </c>
      <c r="E36" s="93"/>
      <c r="F36" s="98"/>
      <c r="G36" s="95"/>
      <c r="H36" s="99"/>
      <c r="I36" s="57"/>
      <c r="J36" s="100"/>
      <c r="K36" s="95"/>
      <c r="L36" s="99"/>
      <c r="M36" s="57"/>
      <c r="N36" s="96"/>
      <c r="O36" s="97"/>
    </row>
    <row r="37" spans="3:15" ht="12.75">
      <c r="C37" s="66" t="s">
        <v>34</v>
      </c>
      <c r="D37" s="67">
        <v>45</v>
      </c>
      <c r="E37" s="93"/>
      <c r="F37" s="98"/>
      <c r="G37" s="95"/>
      <c r="H37" s="99"/>
      <c r="I37" s="57"/>
      <c r="J37" s="100"/>
      <c r="K37" s="95"/>
      <c r="L37" s="99"/>
      <c r="M37" s="57"/>
      <c r="N37" s="96"/>
      <c r="O37" s="97"/>
    </row>
    <row r="38" spans="3:15" ht="12.75">
      <c r="C38" s="66" t="s">
        <v>35</v>
      </c>
      <c r="D38" s="67">
        <v>68</v>
      </c>
      <c r="E38" s="93"/>
      <c r="F38" s="98"/>
      <c r="G38" s="95"/>
      <c r="H38" s="99"/>
      <c r="I38" s="57"/>
      <c r="J38" s="100"/>
      <c r="K38" s="95"/>
      <c r="L38" s="99"/>
      <c r="M38" s="57"/>
      <c r="N38" s="96"/>
      <c r="O38" s="97"/>
    </row>
    <row r="39" spans="3:15" ht="12.75">
      <c r="C39" s="66" t="s">
        <v>36</v>
      </c>
      <c r="D39" s="67">
        <v>81</v>
      </c>
      <c r="E39" s="93"/>
      <c r="F39" s="98"/>
      <c r="G39" s="95"/>
      <c r="H39" s="99"/>
      <c r="I39" s="57"/>
      <c r="J39" s="100"/>
      <c r="K39" s="95"/>
      <c r="L39" s="99"/>
      <c r="M39" s="57"/>
      <c r="N39" s="96"/>
      <c r="O39" s="97"/>
    </row>
    <row r="40" spans="3:15" ht="12.75">
      <c r="C40" s="66" t="s">
        <v>37</v>
      </c>
      <c r="D40" s="67">
        <v>83</v>
      </c>
      <c r="E40" s="93"/>
      <c r="F40" s="98"/>
      <c r="G40" s="95"/>
      <c r="H40" s="99"/>
      <c r="I40" s="57"/>
      <c r="J40" s="100"/>
      <c r="K40" s="95"/>
      <c r="L40" s="99"/>
      <c r="M40" s="57"/>
      <c r="N40" s="96"/>
      <c r="O40" s="97"/>
    </row>
    <row r="41" spans="3:15" ht="12.75">
      <c r="C41" s="66" t="s">
        <v>38</v>
      </c>
      <c r="D41" s="67">
        <v>85</v>
      </c>
      <c r="E41" s="93"/>
      <c r="F41" s="98"/>
      <c r="G41" s="95"/>
      <c r="H41" s="99"/>
      <c r="I41" s="57"/>
      <c r="J41" s="100"/>
      <c r="K41" s="95"/>
      <c r="L41" s="99"/>
      <c r="M41" s="57"/>
      <c r="N41" s="96"/>
      <c r="O41" s="97"/>
    </row>
    <row r="42" spans="3:15" ht="12.75">
      <c r="C42" s="66" t="s">
        <v>39</v>
      </c>
      <c r="D42" s="67">
        <v>898</v>
      </c>
      <c r="E42" s="93"/>
      <c r="F42" s="98"/>
      <c r="G42" s="95"/>
      <c r="H42" s="99"/>
      <c r="I42" s="57"/>
      <c r="J42" s="100"/>
      <c r="K42" s="95"/>
      <c r="L42" s="99"/>
      <c r="M42" s="57"/>
      <c r="N42" s="96"/>
      <c r="O42" s="97"/>
    </row>
    <row r="43" spans="3:15" ht="12.75">
      <c r="C43" s="66" t="s">
        <v>40</v>
      </c>
      <c r="D43" s="67">
        <v>899</v>
      </c>
      <c r="E43" s="93"/>
      <c r="F43" s="98"/>
      <c r="G43" s="95"/>
      <c r="H43" s="99"/>
      <c r="I43" s="57"/>
      <c r="J43" s="100"/>
      <c r="K43" s="95"/>
      <c r="L43" s="99"/>
      <c r="M43" s="57"/>
      <c r="N43" s="96"/>
      <c r="O43" s="97"/>
    </row>
    <row r="44" spans="3:15" ht="12.75">
      <c r="C44" s="66" t="s">
        <v>41</v>
      </c>
      <c r="D44" s="67">
        <v>901</v>
      </c>
      <c r="E44" s="93"/>
      <c r="F44" s="98"/>
      <c r="G44" s="95"/>
      <c r="H44" s="99"/>
      <c r="I44" s="57"/>
      <c r="J44" s="100"/>
      <c r="K44" s="95"/>
      <c r="L44" s="99"/>
      <c r="M44" s="57"/>
      <c r="N44" s="96"/>
      <c r="O44" s="97"/>
    </row>
    <row r="45" spans="3:15" ht="12.75">
      <c r="C45" s="66" t="s">
        <v>42</v>
      </c>
      <c r="D45" s="67">
        <v>902</v>
      </c>
      <c r="E45" s="93"/>
      <c r="F45" s="98"/>
      <c r="G45" s="95"/>
      <c r="H45" s="99"/>
      <c r="I45" s="57"/>
      <c r="J45" s="100"/>
      <c r="K45" s="95"/>
      <c r="L45" s="99"/>
      <c r="M45" s="57"/>
      <c r="N45" s="96"/>
      <c r="O45" s="97"/>
    </row>
    <row r="46" spans="3:15" ht="12.75">
      <c r="C46" s="66" t="s">
        <v>43</v>
      </c>
      <c r="D46" s="67">
        <v>908</v>
      </c>
      <c r="E46" s="93"/>
      <c r="F46" s="98"/>
      <c r="G46" s="95"/>
      <c r="H46" s="99"/>
      <c r="I46" s="57"/>
      <c r="J46" s="100"/>
      <c r="K46" s="95"/>
      <c r="L46" s="99"/>
      <c r="M46" s="57"/>
      <c r="N46" s="96"/>
      <c r="O46" s="97"/>
    </row>
    <row r="47" spans="3:15" ht="12.75">
      <c r="C47" s="66" t="s">
        <v>44</v>
      </c>
      <c r="D47" s="67">
        <v>951</v>
      </c>
      <c r="E47" s="94"/>
      <c r="F47" s="98"/>
      <c r="G47" s="95"/>
      <c r="H47" s="99"/>
      <c r="I47" s="57"/>
      <c r="J47" s="100"/>
      <c r="K47" s="95"/>
      <c r="L47" s="99"/>
      <c r="M47" s="57"/>
      <c r="N47" s="96"/>
      <c r="O47" s="97"/>
    </row>
    <row r="48" spans="3:15" ht="12.75">
      <c r="C48" s="66" t="s">
        <v>45</v>
      </c>
      <c r="D48" s="67">
        <v>24</v>
      </c>
      <c r="E48" s="92" t="s">
        <v>136</v>
      </c>
      <c r="F48" s="98">
        <v>270</v>
      </c>
      <c r="G48" s="95">
        <f>SUM(H48-H48/6)</f>
        <v>1475</v>
      </c>
      <c r="H48" s="99">
        <f>SUM(H12,F48)</f>
        <v>1770</v>
      </c>
      <c r="I48" s="57"/>
      <c r="J48" s="100">
        <v>0.05</v>
      </c>
      <c r="K48" s="95">
        <f>SUM(L48-L48/6)</f>
        <v>1412.5</v>
      </c>
      <c r="L48" s="99">
        <f>SUM(H48-(H12*J48))</f>
        <v>1695</v>
      </c>
      <c r="M48" s="57"/>
      <c r="N48" s="96">
        <f>PRODUCT(H48,D12)</f>
        <v>56640</v>
      </c>
      <c r="O48" s="97">
        <f>PRODUCT(L48,D12)</f>
        <v>54240</v>
      </c>
    </row>
    <row r="49" spans="3:15" ht="12.75">
      <c r="C49" s="66" t="s">
        <v>46</v>
      </c>
      <c r="D49" s="67">
        <v>46</v>
      </c>
      <c r="E49" s="93"/>
      <c r="F49" s="98"/>
      <c r="G49" s="95"/>
      <c r="H49" s="99"/>
      <c r="I49" s="57"/>
      <c r="J49" s="100"/>
      <c r="K49" s="95"/>
      <c r="L49" s="99"/>
      <c r="M49" s="57"/>
      <c r="N49" s="96"/>
      <c r="O49" s="97"/>
    </row>
    <row r="50" spans="3:15" ht="12.75">
      <c r="C50" s="66" t="s">
        <v>47</v>
      </c>
      <c r="D50" s="67">
        <v>49</v>
      </c>
      <c r="E50" s="93"/>
      <c r="F50" s="98"/>
      <c r="G50" s="95"/>
      <c r="H50" s="99"/>
      <c r="I50" s="57"/>
      <c r="J50" s="100"/>
      <c r="K50" s="95"/>
      <c r="L50" s="99"/>
      <c r="M50" s="57"/>
      <c r="N50" s="96"/>
      <c r="O50" s="97"/>
    </row>
    <row r="51" spans="3:15" ht="12.75">
      <c r="C51" s="66" t="s">
        <v>48</v>
      </c>
      <c r="D51" s="67">
        <v>5653</v>
      </c>
      <c r="E51" s="93"/>
      <c r="F51" s="98"/>
      <c r="G51" s="95"/>
      <c r="H51" s="99"/>
      <c r="I51" s="57"/>
      <c r="J51" s="100"/>
      <c r="K51" s="95"/>
      <c r="L51" s="99"/>
      <c r="M51" s="57"/>
      <c r="N51" s="96"/>
      <c r="O51" s="97"/>
    </row>
    <row r="52" spans="3:15" ht="12.75">
      <c r="C52" s="66" t="s">
        <v>49</v>
      </c>
      <c r="D52" s="67">
        <v>75</v>
      </c>
      <c r="E52" s="93"/>
      <c r="F52" s="98"/>
      <c r="G52" s="95"/>
      <c r="H52" s="99"/>
      <c r="I52" s="57"/>
      <c r="J52" s="100"/>
      <c r="K52" s="95"/>
      <c r="L52" s="99"/>
      <c r="M52" s="57"/>
      <c r="N52" s="96"/>
      <c r="O52" s="97"/>
    </row>
    <row r="53" spans="3:15" ht="12.75">
      <c r="C53" s="66" t="s">
        <v>50</v>
      </c>
      <c r="D53" s="67">
        <v>96</v>
      </c>
      <c r="E53" s="93"/>
      <c r="F53" s="98"/>
      <c r="G53" s="95"/>
      <c r="H53" s="99"/>
      <c r="I53" s="57"/>
      <c r="J53" s="100"/>
      <c r="K53" s="95"/>
      <c r="L53" s="99"/>
      <c r="M53" s="57"/>
      <c r="N53" s="96"/>
      <c r="O53" s="97"/>
    </row>
    <row r="54" spans="3:15" ht="12.75">
      <c r="C54" s="66" t="s">
        <v>51</v>
      </c>
      <c r="D54" s="67">
        <v>905</v>
      </c>
      <c r="E54" s="93"/>
      <c r="F54" s="98"/>
      <c r="G54" s="95"/>
      <c r="H54" s="99"/>
      <c r="I54" s="57"/>
      <c r="J54" s="100"/>
      <c r="K54" s="95"/>
      <c r="L54" s="99"/>
      <c r="M54" s="57"/>
      <c r="N54" s="96"/>
      <c r="O54" s="97"/>
    </row>
    <row r="55" spans="3:15" ht="12.75">
      <c r="C55" s="66" t="s">
        <v>52</v>
      </c>
      <c r="D55" s="67">
        <v>961</v>
      </c>
      <c r="E55" s="93"/>
      <c r="F55" s="98"/>
      <c r="G55" s="95"/>
      <c r="H55" s="99"/>
      <c r="I55" s="57"/>
      <c r="J55" s="100"/>
      <c r="K55" s="95"/>
      <c r="L55" s="99"/>
      <c r="M55" s="57"/>
      <c r="N55" s="96"/>
      <c r="O55" s="97"/>
    </row>
    <row r="56" spans="3:15" ht="12.75">
      <c r="C56" s="66" t="s">
        <v>53</v>
      </c>
      <c r="D56" s="67">
        <v>973</v>
      </c>
      <c r="E56" s="93"/>
      <c r="F56" s="98"/>
      <c r="G56" s="95"/>
      <c r="H56" s="99"/>
      <c r="I56" s="57"/>
      <c r="J56" s="100"/>
      <c r="K56" s="95"/>
      <c r="L56" s="99"/>
      <c r="M56" s="57"/>
      <c r="N56" s="96"/>
      <c r="O56" s="97"/>
    </row>
    <row r="57" spans="3:15" ht="12.75">
      <c r="C57" s="66" t="s">
        <v>54</v>
      </c>
      <c r="D57" s="67">
        <v>943</v>
      </c>
      <c r="E57" s="94"/>
      <c r="F57" s="98"/>
      <c r="G57" s="95"/>
      <c r="H57" s="99"/>
      <c r="I57" s="57"/>
      <c r="J57" s="100"/>
      <c r="K57" s="95"/>
      <c r="L57" s="99"/>
      <c r="M57" s="57"/>
      <c r="N57" s="96"/>
      <c r="O57" s="97"/>
    </row>
    <row r="58" spans="3:15" ht="12.75">
      <c r="C58" s="66" t="s">
        <v>55</v>
      </c>
      <c r="D58" s="67">
        <v>7</v>
      </c>
      <c r="E58" s="92" t="s">
        <v>136</v>
      </c>
      <c r="F58" s="98">
        <v>330</v>
      </c>
      <c r="G58" s="95">
        <f>SUM(H58-H58/6)</f>
        <v>1525</v>
      </c>
      <c r="H58" s="99">
        <f>SUM(H12,F58)</f>
        <v>1830</v>
      </c>
      <c r="I58" s="57"/>
      <c r="J58" s="100">
        <v>0.05</v>
      </c>
      <c r="K58" s="95">
        <f>SUM(L58-L58/6)</f>
        <v>1462.5</v>
      </c>
      <c r="L58" s="99">
        <f>SUM(H58-(H12*J58))</f>
        <v>1755</v>
      </c>
      <c r="M58" s="57"/>
      <c r="N58" s="96">
        <f>PRODUCT(H58,D12)</f>
        <v>58560</v>
      </c>
      <c r="O58" s="97">
        <f>PRODUCT(L58,D12)</f>
        <v>56160</v>
      </c>
    </row>
    <row r="59" spans="3:15" ht="12.75">
      <c r="C59" s="66" t="s">
        <v>56</v>
      </c>
      <c r="D59" s="67" t="s">
        <v>57</v>
      </c>
      <c r="E59" s="93"/>
      <c r="F59" s="98"/>
      <c r="G59" s="95"/>
      <c r="H59" s="99"/>
      <c r="I59" s="57"/>
      <c r="J59" s="100"/>
      <c r="K59" s="95"/>
      <c r="L59" s="99"/>
      <c r="M59" s="57"/>
      <c r="N59" s="96"/>
      <c r="O59" s="97"/>
    </row>
    <row r="60" spans="3:15" ht="12.75">
      <c r="C60" s="66" t="s">
        <v>58</v>
      </c>
      <c r="D60" s="67">
        <v>31</v>
      </c>
      <c r="E60" s="93"/>
      <c r="F60" s="98"/>
      <c r="G60" s="95"/>
      <c r="H60" s="99"/>
      <c r="I60" s="57"/>
      <c r="J60" s="100"/>
      <c r="K60" s="95"/>
      <c r="L60" s="99"/>
      <c r="M60" s="57"/>
      <c r="N60" s="96"/>
      <c r="O60" s="97"/>
    </row>
    <row r="61" spans="3:15" ht="12.75">
      <c r="C61" s="66" t="s">
        <v>59</v>
      </c>
      <c r="D61" s="67">
        <v>43</v>
      </c>
      <c r="E61" s="93"/>
      <c r="F61" s="98"/>
      <c r="G61" s="95"/>
      <c r="H61" s="99"/>
      <c r="I61" s="57"/>
      <c r="J61" s="100"/>
      <c r="K61" s="95"/>
      <c r="L61" s="99"/>
      <c r="M61" s="57"/>
      <c r="N61" s="96"/>
      <c r="O61" s="97"/>
    </row>
    <row r="62" spans="3:15" ht="12.75">
      <c r="C62" s="66" t="s">
        <v>60</v>
      </c>
      <c r="D62" s="67" t="s">
        <v>61</v>
      </c>
      <c r="E62" s="93"/>
      <c r="F62" s="98"/>
      <c r="G62" s="95"/>
      <c r="H62" s="99"/>
      <c r="I62" s="57"/>
      <c r="J62" s="100"/>
      <c r="K62" s="95"/>
      <c r="L62" s="99"/>
      <c r="M62" s="57"/>
      <c r="N62" s="96"/>
      <c r="O62" s="97"/>
    </row>
    <row r="63" spans="3:15" ht="12.75">
      <c r="C63" s="66" t="s">
        <v>62</v>
      </c>
      <c r="D63" s="67" t="s">
        <v>63</v>
      </c>
      <c r="E63" s="93"/>
      <c r="F63" s="98"/>
      <c r="G63" s="95"/>
      <c r="H63" s="99"/>
      <c r="I63" s="57"/>
      <c r="J63" s="100"/>
      <c r="K63" s="95"/>
      <c r="L63" s="99"/>
      <c r="M63" s="57"/>
      <c r="N63" s="96"/>
      <c r="O63" s="97"/>
    </row>
    <row r="64" spans="3:15" ht="12.75">
      <c r="C64" s="66" t="s">
        <v>64</v>
      </c>
      <c r="D64" s="67">
        <v>982</v>
      </c>
      <c r="E64" s="93"/>
      <c r="F64" s="98"/>
      <c r="G64" s="95"/>
      <c r="H64" s="99"/>
      <c r="I64" s="57"/>
      <c r="J64" s="100"/>
      <c r="K64" s="95"/>
      <c r="L64" s="99"/>
      <c r="M64" s="57"/>
      <c r="N64" s="96"/>
      <c r="O64" s="97"/>
    </row>
    <row r="65" spans="3:15" ht="12.75">
      <c r="C65" s="66" t="s">
        <v>65</v>
      </c>
      <c r="D65" s="67" t="s">
        <v>66</v>
      </c>
      <c r="E65" s="94"/>
      <c r="F65" s="98"/>
      <c r="G65" s="95"/>
      <c r="H65" s="99"/>
      <c r="I65" s="57"/>
      <c r="J65" s="100"/>
      <c r="K65" s="95"/>
      <c r="L65" s="99"/>
      <c r="M65" s="57"/>
      <c r="N65" s="96"/>
      <c r="O65" s="97"/>
    </row>
    <row r="66" spans="3:15" ht="12.75">
      <c r="C66" s="66" t="s">
        <v>67</v>
      </c>
      <c r="D66" s="67" t="s">
        <v>68</v>
      </c>
      <c r="E66" s="92" t="s">
        <v>136</v>
      </c>
      <c r="F66" s="98">
        <v>384</v>
      </c>
      <c r="G66" s="95">
        <f>SUM(H66-H66/6)</f>
        <v>1570</v>
      </c>
      <c r="H66" s="99">
        <f>SUM(H12,F66)</f>
        <v>1884</v>
      </c>
      <c r="I66" s="57"/>
      <c r="J66" s="100">
        <v>0.05</v>
      </c>
      <c r="K66" s="95">
        <f>SUM(L66-L66/6)</f>
        <v>1507.5</v>
      </c>
      <c r="L66" s="99">
        <f>SUM(H66-(H12*J66))</f>
        <v>1809</v>
      </c>
      <c r="M66" s="57"/>
      <c r="N66" s="96">
        <f>PRODUCT(H66,D12)</f>
        <v>60288</v>
      </c>
      <c r="O66" s="97">
        <f>PRODUCT(L66,D12)</f>
        <v>57888</v>
      </c>
    </row>
    <row r="67" spans="3:15" ht="12.75">
      <c r="C67" s="66" t="s">
        <v>69</v>
      </c>
      <c r="D67" s="67" t="s">
        <v>70</v>
      </c>
      <c r="E67" s="93"/>
      <c r="F67" s="98"/>
      <c r="G67" s="95"/>
      <c r="H67" s="99"/>
      <c r="I67" s="57"/>
      <c r="J67" s="100"/>
      <c r="K67" s="95"/>
      <c r="L67" s="99"/>
      <c r="M67" s="57"/>
      <c r="N67" s="96"/>
      <c r="O67" s="97"/>
    </row>
    <row r="68" spans="3:15" ht="12.75">
      <c r="C68" s="66" t="s">
        <v>71</v>
      </c>
      <c r="D68" s="67" t="s">
        <v>72</v>
      </c>
      <c r="E68" s="93"/>
      <c r="F68" s="98"/>
      <c r="G68" s="95"/>
      <c r="H68" s="99"/>
      <c r="I68" s="57"/>
      <c r="J68" s="100"/>
      <c r="K68" s="95"/>
      <c r="L68" s="99"/>
      <c r="M68" s="57"/>
      <c r="N68" s="96"/>
      <c r="O68" s="97"/>
    </row>
    <row r="69" spans="3:15" ht="12.75" customHeight="1">
      <c r="C69" s="66" t="s">
        <v>73</v>
      </c>
      <c r="D69" s="67" t="s">
        <v>74</v>
      </c>
      <c r="E69" s="93"/>
      <c r="F69" s="98"/>
      <c r="G69" s="95"/>
      <c r="H69" s="99"/>
      <c r="I69" s="57"/>
      <c r="J69" s="100"/>
      <c r="K69" s="95"/>
      <c r="L69" s="99"/>
      <c r="M69" s="57"/>
      <c r="N69" s="96"/>
      <c r="O69" s="97"/>
    </row>
    <row r="70" spans="3:15" ht="12.75">
      <c r="C70" s="66" t="s">
        <v>49</v>
      </c>
      <c r="D70" s="67">
        <v>72</v>
      </c>
      <c r="E70" s="93"/>
      <c r="F70" s="98"/>
      <c r="G70" s="95"/>
      <c r="H70" s="99"/>
      <c r="I70" s="57"/>
      <c r="J70" s="100"/>
      <c r="K70" s="95"/>
      <c r="L70" s="99"/>
      <c r="M70" s="57"/>
      <c r="N70" s="96"/>
      <c r="O70" s="97"/>
    </row>
    <row r="71" spans="3:15" ht="12.75">
      <c r="C71" s="66" t="s">
        <v>75</v>
      </c>
      <c r="D71" s="67">
        <v>73</v>
      </c>
      <c r="E71" s="93"/>
      <c r="F71" s="98"/>
      <c r="G71" s="95"/>
      <c r="H71" s="99"/>
      <c r="I71" s="57"/>
      <c r="J71" s="100"/>
      <c r="K71" s="95"/>
      <c r="L71" s="99"/>
      <c r="M71" s="57"/>
      <c r="N71" s="96"/>
      <c r="O71" s="97"/>
    </row>
    <row r="72" spans="3:15" ht="25.5">
      <c r="C72" s="66" t="s">
        <v>76</v>
      </c>
      <c r="D72" s="67" t="s">
        <v>77</v>
      </c>
      <c r="E72" s="93"/>
      <c r="F72" s="98"/>
      <c r="G72" s="95"/>
      <c r="H72" s="99"/>
      <c r="I72" s="57"/>
      <c r="J72" s="100"/>
      <c r="K72" s="95"/>
      <c r="L72" s="99"/>
      <c r="M72" s="57"/>
      <c r="N72" s="96"/>
      <c r="O72" s="97"/>
    </row>
    <row r="73" spans="3:15" ht="12.75">
      <c r="C73" s="66" t="s">
        <v>78</v>
      </c>
      <c r="D73" s="67">
        <v>922</v>
      </c>
      <c r="E73" s="93"/>
      <c r="F73" s="98"/>
      <c r="G73" s="95"/>
      <c r="H73" s="99"/>
      <c r="I73" s="57"/>
      <c r="J73" s="100"/>
      <c r="K73" s="95"/>
      <c r="L73" s="99"/>
      <c r="M73" s="57"/>
      <c r="N73" s="96"/>
      <c r="O73" s="97"/>
    </row>
    <row r="74" spans="3:15" ht="12.75">
      <c r="C74" s="66" t="s">
        <v>79</v>
      </c>
      <c r="D74" s="67">
        <v>927</v>
      </c>
      <c r="E74" s="93"/>
      <c r="F74" s="98"/>
      <c r="G74" s="95"/>
      <c r="H74" s="99"/>
      <c r="I74" s="57"/>
      <c r="J74" s="100"/>
      <c r="K74" s="95"/>
      <c r="L74" s="99"/>
      <c r="M74" s="57"/>
      <c r="N74" s="96"/>
      <c r="O74" s="97"/>
    </row>
    <row r="75" spans="3:15" ht="25.5" customHeight="1">
      <c r="C75" s="66" t="s">
        <v>76</v>
      </c>
      <c r="D75" s="67" t="s">
        <v>80</v>
      </c>
      <c r="E75" s="93"/>
      <c r="F75" s="98"/>
      <c r="G75" s="95"/>
      <c r="H75" s="99"/>
      <c r="I75" s="57"/>
      <c r="J75" s="100"/>
      <c r="K75" s="95"/>
      <c r="L75" s="99"/>
      <c r="M75" s="57"/>
      <c r="N75" s="96"/>
      <c r="O75" s="97"/>
    </row>
    <row r="76" spans="3:15" ht="12.75">
      <c r="C76" s="66" t="s">
        <v>73</v>
      </c>
      <c r="D76" s="67">
        <v>962</v>
      </c>
      <c r="E76" s="93"/>
      <c r="F76" s="98"/>
      <c r="G76" s="95"/>
      <c r="H76" s="99"/>
      <c r="I76" s="57"/>
      <c r="J76" s="100"/>
      <c r="K76" s="95"/>
      <c r="L76" s="99"/>
      <c r="M76" s="57"/>
      <c r="N76" s="96"/>
      <c r="O76" s="97"/>
    </row>
    <row r="77" spans="3:15" ht="12.75">
      <c r="C77" s="66" t="s">
        <v>81</v>
      </c>
      <c r="D77" s="67">
        <v>941</v>
      </c>
      <c r="E77" s="94"/>
      <c r="F77" s="98"/>
      <c r="G77" s="95"/>
      <c r="H77" s="99"/>
      <c r="I77" s="57"/>
      <c r="J77" s="100"/>
      <c r="K77" s="95"/>
      <c r="L77" s="99"/>
      <c r="M77" s="57"/>
      <c r="N77" s="96"/>
      <c r="O77" s="97"/>
    </row>
    <row r="78" spans="3:15" ht="12.75">
      <c r="C78" s="66" t="s">
        <v>82</v>
      </c>
      <c r="D78" s="67">
        <v>22</v>
      </c>
      <c r="E78" s="92" t="s">
        <v>136</v>
      </c>
      <c r="F78" s="98">
        <v>426</v>
      </c>
      <c r="G78" s="95">
        <f>SUM(H78-H78/6)</f>
        <v>1605</v>
      </c>
      <c r="H78" s="99">
        <f>SUM(H12,F78)</f>
        <v>1926</v>
      </c>
      <c r="I78" s="57"/>
      <c r="J78" s="100">
        <v>0.05</v>
      </c>
      <c r="K78" s="95">
        <f>SUM(L78-L78/6)</f>
        <v>1542.5</v>
      </c>
      <c r="L78" s="99">
        <f>SUM(H78-(H12*J78))</f>
        <v>1851</v>
      </c>
      <c r="M78" s="57"/>
      <c r="N78" s="96">
        <f>PRODUCT(H78,D12)</f>
        <v>61632</v>
      </c>
      <c r="O78" s="97">
        <f>PRODUCT(L78,D12)</f>
        <v>59232</v>
      </c>
    </row>
    <row r="79" spans="3:15" ht="12.75">
      <c r="C79" s="66" t="s">
        <v>83</v>
      </c>
      <c r="D79" s="67">
        <v>38</v>
      </c>
      <c r="E79" s="93"/>
      <c r="F79" s="98"/>
      <c r="G79" s="95"/>
      <c r="H79" s="99"/>
      <c r="I79" s="57"/>
      <c r="J79" s="100"/>
      <c r="K79" s="95"/>
      <c r="L79" s="99"/>
      <c r="M79" s="57"/>
      <c r="N79" s="96"/>
      <c r="O79" s="97"/>
    </row>
    <row r="80" spans="3:15" ht="12.75">
      <c r="C80" s="66" t="s">
        <v>84</v>
      </c>
      <c r="D80" s="67">
        <v>57</v>
      </c>
      <c r="E80" s="93"/>
      <c r="F80" s="98"/>
      <c r="G80" s="95"/>
      <c r="H80" s="99"/>
      <c r="I80" s="57"/>
      <c r="J80" s="100"/>
      <c r="K80" s="95"/>
      <c r="L80" s="99"/>
      <c r="M80" s="57"/>
      <c r="N80" s="96"/>
      <c r="O80" s="97"/>
    </row>
    <row r="81" spans="3:15" ht="12.75">
      <c r="C81" s="66" t="s">
        <v>85</v>
      </c>
      <c r="D81" s="67">
        <v>900</v>
      </c>
      <c r="E81" s="93"/>
      <c r="F81" s="98"/>
      <c r="G81" s="95"/>
      <c r="H81" s="99"/>
      <c r="I81" s="57"/>
      <c r="J81" s="100"/>
      <c r="K81" s="95"/>
      <c r="L81" s="99"/>
      <c r="M81" s="57"/>
      <c r="N81" s="96"/>
      <c r="O81" s="97"/>
    </row>
    <row r="82" spans="3:15" ht="12.75" customHeight="1">
      <c r="C82" s="66" t="s">
        <v>81</v>
      </c>
      <c r="D82" s="67" t="s">
        <v>86</v>
      </c>
      <c r="E82" s="93"/>
      <c r="F82" s="98"/>
      <c r="G82" s="95"/>
      <c r="H82" s="99"/>
      <c r="I82" s="57"/>
      <c r="J82" s="100"/>
      <c r="K82" s="95"/>
      <c r="L82" s="99"/>
      <c r="M82" s="57"/>
      <c r="N82" s="96"/>
      <c r="O82" s="97"/>
    </row>
    <row r="83" spans="3:15" ht="12.75">
      <c r="C83" s="66" t="s">
        <v>87</v>
      </c>
      <c r="D83" s="67" t="s">
        <v>88</v>
      </c>
      <c r="E83" s="93"/>
      <c r="F83" s="98"/>
      <c r="G83" s="95"/>
      <c r="H83" s="99"/>
      <c r="I83" s="57"/>
      <c r="J83" s="100"/>
      <c r="K83" s="95"/>
      <c r="L83" s="99"/>
      <c r="M83" s="57"/>
      <c r="N83" s="96"/>
      <c r="O83" s="97"/>
    </row>
    <row r="84" spans="3:15" ht="12.75">
      <c r="C84" s="66" t="s">
        <v>40</v>
      </c>
      <c r="D84" s="67">
        <v>958</v>
      </c>
      <c r="E84" s="94"/>
      <c r="F84" s="98"/>
      <c r="G84" s="95"/>
      <c r="H84" s="99"/>
      <c r="I84" s="57"/>
      <c r="J84" s="100"/>
      <c r="K84" s="95"/>
      <c r="L84" s="99"/>
      <c r="M84" s="57"/>
      <c r="N84" s="96"/>
      <c r="O84" s="97"/>
    </row>
    <row r="85" spans="3:15" ht="39.75" customHeight="1">
      <c r="C85" s="66" t="s">
        <v>89</v>
      </c>
      <c r="D85" s="67" t="s">
        <v>130</v>
      </c>
      <c r="E85" s="92" t="s">
        <v>135</v>
      </c>
      <c r="F85" s="98">
        <v>480</v>
      </c>
      <c r="G85" s="95">
        <f>SUM(H85-H85/6)</f>
        <v>1650</v>
      </c>
      <c r="H85" s="99">
        <f>SUM(H12,F85)</f>
        <v>1980</v>
      </c>
      <c r="I85" s="57"/>
      <c r="J85" s="100">
        <v>0.05</v>
      </c>
      <c r="K85" s="95">
        <f>SUM(L85-L85/6)</f>
        <v>1587.5</v>
      </c>
      <c r="L85" s="99">
        <f>SUM(H85-(H12*J85))</f>
        <v>1905</v>
      </c>
      <c r="M85" s="57"/>
      <c r="N85" s="96">
        <f>PRODUCT(H85,D12)</f>
        <v>63360</v>
      </c>
      <c r="O85" s="97">
        <f>PRODUCT(L85,D12)</f>
        <v>60960</v>
      </c>
    </row>
    <row r="86" spans="3:15" ht="14.25" customHeight="1">
      <c r="C86" s="66" t="s">
        <v>89</v>
      </c>
      <c r="D86" s="67" t="s">
        <v>90</v>
      </c>
      <c r="E86" s="94"/>
      <c r="F86" s="98"/>
      <c r="G86" s="95"/>
      <c r="H86" s="99"/>
      <c r="I86" s="57"/>
      <c r="J86" s="100"/>
      <c r="K86" s="95"/>
      <c r="L86" s="99"/>
      <c r="M86" s="57"/>
      <c r="N86" s="96"/>
      <c r="O86" s="97"/>
    </row>
    <row r="87" spans="3:15" ht="12.75">
      <c r="C87" s="66" t="s">
        <v>91</v>
      </c>
      <c r="D87" s="67">
        <v>97</v>
      </c>
      <c r="E87" s="92" t="s">
        <v>139</v>
      </c>
      <c r="F87" s="98">
        <v>720</v>
      </c>
      <c r="G87" s="95">
        <f>SUM(H87-H87/6)</f>
        <v>1850</v>
      </c>
      <c r="H87" s="99">
        <f>SUM(H12,F87)</f>
        <v>2220</v>
      </c>
      <c r="I87" s="57"/>
      <c r="J87" s="100">
        <v>0.05</v>
      </c>
      <c r="K87" s="95">
        <f>SUM(L87-L87/6)</f>
        <v>1787.5</v>
      </c>
      <c r="L87" s="99">
        <f>SUM(H87-(H12*J87))</f>
        <v>2145</v>
      </c>
      <c r="M87" s="57"/>
      <c r="N87" s="96">
        <f>PRODUCT(H87,D12)</f>
        <v>71040</v>
      </c>
      <c r="O87" s="97">
        <f>PRODUCT(L87,D12)</f>
        <v>68640</v>
      </c>
    </row>
    <row r="88" spans="3:15" ht="27" customHeight="1">
      <c r="C88" s="66" t="s">
        <v>89</v>
      </c>
      <c r="D88" s="67" t="s">
        <v>92</v>
      </c>
      <c r="E88" s="94"/>
      <c r="F88" s="98"/>
      <c r="G88" s="95"/>
      <c r="H88" s="99"/>
      <c r="I88" s="57"/>
      <c r="J88" s="100"/>
      <c r="K88" s="95"/>
      <c r="L88" s="99"/>
      <c r="M88" s="57"/>
      <c r="N88" s="96"/>
      <c r="O88" s="97"/>
    </row>
    <row r="89" spans="3:15" ht="13.5" thickBot="1">
      <c r="C89" s="68" t="s">
        <v>93</v>
      </c>
      <c r="D89" s="69">
        <v>846</v>
      </c>
      <c r="E89" s="70" t="s">
        <v>139</v>
      </c>
      <c r="F89" s="71">
        <v>108</v>
      </c>
      <c r="G89" s="33">
        <f>SUM(H89-H89/6)</f>
        <v>1340</v>
      </c>
      <c r="H89" s="37">
        <f>SUM(H12,F89)</f>
        <v>1608</v>
      </c>
      <c r="I89" s="72"/>
      <c r="J89" s="73">
        <v>0.05</v>
      </c>
      <c r="K89" s="33">
        <f>SUM(L89-L89/6)</f>
        <v>1277.5</v>
      </c>
      <c r="L89" s="37">
        <f>SUM(H89-(H12*J89))</f>
        <v>1533</v>
      </c>
      <c r="M89" s="72"/>
      <c r="N89" s="74">
        <f>PRODUCT(H89,D12)</f>
        <v>51456</v>
      </c>
      <c r="O89" s="75">
        <f>PRODUCT(L89,D12)</f>
        <v>49056</v>
      </c>
    </row>
    <row r="90" spans="3:15" s="1" customFormat="1" ht="6" customHeight="1" thickBot="1">
      <c r="C90" s="76"/>
      <c r="D90" s="77"/>
      <c r="E90" s="78"/>
      <c r="F90" s="43"/>
      <c r="G90" s="43"/>
      <c r="H90" s="43"/>
      <c r="I90" s="43"/>
      <c r="J90" s="79"/>
      <c r="K90" s="43"/>
      <c r="L90" s="43"/>
      <c r="M90" s="43"/>
      <c r="N90" s="80"/>
      <c r="O90" s="43"/>
    </row>
    <row r="91" spans="3:15" ht="12.75">
      <c r="C91" s="81" t="s">
        <v>94</v>
      </c>
      <c r="D91" s="82"/>
      <c r="E91" s="62" t="s">
        <v>134</v>
      </c>
      <c r="F91" s="51"/>
      <c r="G91" s="56">
        <f>SUM(H91-H91/6)</f>
        <v>1250</v>
      </c>
      <c r="H91" s="52">
        <f>SUM(H12,F91)</f>
        <v>1500</v>
      </c>
      <c r="I91" s="57"/>
      <c r="J91" s="83">
        <v>0.05</v>
      </c>
      <c r="K91" s="56">
        <f>SUM(L91-L91/6)</f>
        <v>1187.5</v>
      </c>
      <c r="L91" s="52">
        <f>SUM(H91-(H12*J91))</f>
        <v>1425</v>
      </c>
      <c r="M91" s="57"/>
      <c r="N91" s="84">
        <f>PRODUCT(H91,D12)</f>
        <v>48000</v>
      </c>
      <c r="O91" s="85">
        <f>PRODUCT(L91,D12)</f>
        <v>45600</v>
      </c>
    </row>
    <row r="92" spans="3:15" ht="12.75">
      <c r="C92" s="66" t="s">
        <v>95</v>
      </c>
      <c r="D92" s="67">
        <v>120</v>
      </c>
      <c r="E92" s="92" t="s">
        <v>138</v>
      </c>
      <c r="F92" s="98">
        <v>36</v>
      </c>
      <c r="G92" s="95">
        <f>SUM(H92-H92/6)</f>
        <v>1280</v>
      </c>
      <c r="H92" s="99">
        <f>SUM(H12,F92)</f>
        <v>1536</v>
      </c>
      <c r="I92" s="57"/>
      <c r="J92" s="100">
        <v>0.05</v>
      </c>
      <c r="K92" s="95">
        <f>SUM(L92-L92/6)</f>
        <v>1217.5</v>
      </c>
      <c r="L92" s="99">
        <f>SUM(H92-(H12*J92))</f>
        <v>1461</v>
      </c>
      <c r="M92" s="57"/>
      <c r="N92" s="96">
        <f>PRODUCT(H92,D12)</f>
        <v>49152</v>
      </c>
      <c r="O92" s="97">
        <f>PRODUCT(L92,D12)</f>
        <v>46752</v>
      </c>
    </row>
    <row r="93" spans="3:15" ht="12.75" customHeight="1">
      <c r="C93" s="66" t="s">
        <v>96</v>
      </c>
      <c r="D93" s="67" t="s">
        <v>97</v>
      </c>
      <c r="E93" s="93"/>
      <c r="F93" s="98"/>
      <c r="G93" s="95"/>
      <c r="H93" s="99"/>
      <c r="I93" s="57"/>
      <c r="J93" s="100"/>
      <c r="K93" s="95"/>
      <c r="L93" s="99"/>
      <c r="M93" s="57"/>
      <c r="N93" s="96"/>
      <c r="O93" s="97"/>
    </row>
    <row r="94" spans="3:15" ht="12.75">
      <c r="C94" s="66" t="s">
        <v>17</v>
      </c>
      <c r="D94" s="67">
        <v>316</v>
      </c>
      <c r="E94" s="93"/>
      <c r="F94" s="98"/>
      <c r="G94" s="95"/>
      <c r="H94" s="99"/>
      <c r="I94" s="57"/>
      <c r="J94" s="100"/>
      <c r="K94" s="95"/>
      <c r="L94" s="99"/>
      <c r="M94" s="57"/>
      <c r="N94" s="96"/>
      <c r="O94" s="97"/>
    </row>
    <row r="95" spans="3:15" ht="12.75">
      <c r="C95" s="66" t="s">
        <v>98</v>
      </c>
      <c r="D95" s="67">
        <v>357</v>
      </c>
      <c r="E95" s="93"/>
      <c r="F95" s="98"/>
      <c r="G95" s="95"/>
      <c r="H95" s="99"/>
      <c r="I95" s="57"/>
      <c r="J95" s="100"/>
      <c r="K95" s="95"/>
      <c r="L95" s="99"/>
      <c r="M95" s="57"/>
      <c r="N95" s="96"/>
      <c r="O95" s="97"/>
    </row>
    <row r="96" spans="3:15" ht="12.75">
      <c r="C96" s="66" t="s">
        <v>51</v>
      </c>
      <c r="D96" s="67">
        <v>405</v>
      </c>
      <c r="E96" s="93"/>
      <c r="F96" s="98"/>
      <c r="G96" s="95"/>
      <c r="H96" s="99"/>
      <c r="I96" s="57"/>
      <c r="J96" s="100"/>
      <c r="K96" s="95"/>
      <c r="L96" s="99"/>
      <c r="M96" s="57"/>
      <c r="N96" s="96"/>
      <c r="O96" s="97"/>
    </row>
    <row r="97" spans="3:15" ht="12.75">
      <c r="C97" s="66" t="s">
        <v>12</v>
      </c>
      <c r="D97" s="67">
        <v>526</v>
      </c>
      <c r="E97" s="94"/>
      <c r="F97" s="98"/>
      <c r="G97" s="95"/>
      <c r="H97" s="99"/>
      <c r="I97" s="57"/>
      <c r="J97" s="100"/>
      <c r="K97" s="95"/>
      <c r="L97" s="99"/>
      <c r="M97" s="57"/>
      <c r="N97" s="96"/>
      <c r="O97" s="97"/>
    </row>
    <row r="98" spans="3:15" ht="12.75">
      <c r="C98" s="66" t="s">
        <v>22</v>
      </c>
      <c r="D98" s="67">
        <v>692</v>
      </c>
      <c r="E98" s="92" t="s">
        <v>138</v>
      </c>
      <c r="F98" s="98">
        <v>72</v>
      </c>
      <c r="G98" s="95">
        <f>SUM(H98-H98/6)</f>
        <v>1310</v>
      </c>
      <c r="H98" s="99">
        <f>SUM(H12,F98)</f>
        <v>1572</v>
      </c>
      <c r="I98" s="57"/>
      <c r="J98" s="100">
        <v>0.05</v>
      </c>
      <c r="K98" s="95">
        <f>SUM(L98-L98/6)</f>
        <v>1247.5</v>
      </c>
      <c r="L98" s="99">
        <f>SUM(H98-(H12*J98))</f>
        <v>1497</v>
      </c>
      <c r="M98" s="57"/>
      <c r="N98" s="96">
        <f>PRODUCT(H98,D12)</f>
        <v>50304</v>
      </c>
      <c r="O98" s="97">
        <f>PRODUCT(L98,D12)</f>
        <v>47904</v>
      </c>
    </row>
    <row r="99" spans="3:15" ht="12.75">
      <c r="C99" s="66" t="s">
        <v>31</v>
      </c>
      <c r="D99" s="67">
        <v>106</v>
      </c>
      <c r="E99" s="93"/>
      <c r="F99" s="98"/>
      <c r="G99" s="95"/>
      <c r="H99" s="99"/>
      <c r="I99" s="57"/>
      <c r="J99" s="100"/>
      <c r="K99" s="95"/>
      <c r="L99" s="99"/>
      <c r="M99" s="57"/>
      <c r="N99" s="96"/>
      <c r="O99" s="97"/>
    </row>
    <row r="100" spans="3:15" ht="12.75">
      <c r="C100" s="66" t="s">
        <v>99</v>
      </c>
      <c r="D100" s="67">
        <v>123</v>
      </c>
      <c r="E100" s="93"/>
      <c r="F100" s="98"/>
      <c r="G100" s="95"/>
      <c r="H100" s="99"/>
      <c r="I100" s="57"/>
      <c r="J100" s="100"/>
      <c r="K100" s="95"/>
      <c r="L100" s="99"/>
      <c r="M100" s="57"/>
      <c r="N100" s="96"/>
      <c r="O100" s="97"/>
    </row>
    <row r="101" spans="3:15" ht="12.75">
      <c r="C101" s="66" t="s">
        <v>20</v>
      </c>
      <c r="D101" s="67">
        <v>312</v>
      </c>
      <c r="E101" s="93"/>
      <c r="F101" s="98"/>
      <c r="G101" s="95"/>
      <c r="H101" s="99"/>
      <c r="I101" s="57"/>
      <c r="J101" s="100"/>
      <c r="K101" s="95"/>
      <c r="L101" s="99"/>
      <c r="M101" s="57"/>
      <c r="N101" s="96"/>
      <c r="O101" s="97"/>
    </row>
    <row r="102" spans="3:15" ht="12.75">
      <c r="C102" s="66" t="s">
        <v>100</v>
      </c>
      <c r="D102" s="67">
        <v>319</v>
      </c>
      <c r="E102" s="93"/>
      <c r="F102" s="98"/>
      <c r="G102" s="95"/>
      <c r="H102" s="99"/>
      <c r="I102" s="57"/>
      <c r="J102" s="100"/>
      <c r="K102" s="95"/>
      <c r="L102" s="99"/>
      <c r="M102" s="57"/>
      <c r="N102" s="96"/>
      <c r="O102" s="97"/>
    </row>
    <row r="103" spans="3:15" ht="12.75">
      <c r="C103" s="66" t="s">
        <v>101</v>
      </c>
      <c r="D103" s="67">
        <v>333</v>
      </c>
      <c r="E103" s="93"/>
      <c r="F103" s="98"/>
      <c r="G103" s="95"/>
      <c r="H103" s="99"/>
      <c r="I103" s="57"/>
      <c r="J103" s="100"/>
      <c r="K103" s="95"/>
      <c r="L103" s="99"/>
      <c r="M103" s="57"/>
      <c r="N103" s="96"/>
      <c r="O103" s="97"/>
    </row>
    <row r="104" spans="3:15" ht="12.75">
      <c r="C104" s="66" t="s">
        <v>102</v>
      </c>
      <c r="D104" s="67">
        <v>417</v>
      </c>
      <c r="E104" s="93"/>
      <c r="F104" s="98"/>
      <c r="G104" s="95"/>
      <c r="H104" s="99"/>
      <c r="I104" s="57"/>
      <c r="J104" s="100"/>
      <c r="K104" s="95"/>
      <c r="L104" s="99"/>
      <c r="M104" s="57"/>
      <c r="N104" s="96"/>
      <c r="O104" s="97"/>
    </row>
    <row r="105" spans="3:15" ht="12.75">
      <c r="C105" s="66" t="s">
        <v>27</v>
      </c>
      <c r="D105" s="67">
        <v>525</v>
      </c>
      <c r="E105" s="93"/>
      <c r="F105" s="98"/>
      <c r="G105" s="95"/>
      <c r="H105" s="99"/>
      <c r="I105" s="57"/>
      <c r="J105" s="100"/>
      <c r="K105" s="95"/>
      <c r="L105" s="99"/>
      <c r="M105" s="57"/>
      <c r="N105" s="96"/>
      <c r="O105" s="97"/>
    </row>
    <row r="106" spans="3:15" ht="12.75">
      <c r="C106" s="66" t="s">
        <v>43</v>
      </c>
      <c r="D106" s="67">
        <v>528</v>
      </c>
      <c r="E106" s="93"/>
      <c r="F106" s="98"/>
      <c r="G106" s="95"/>
      <c r="H106" s="99"/>
      <c r="I106" s="57"/>
      <c r="J106" s="100"/>
      <c r="K106" s="95"/>
      <c r="L106" s="99"/>
      <c r="M106" s="57"/>
      <c r="N106" s="96"/>
      <c r="O106" s="97"/>
    </row>
    <row r="107" spans="3:15" ht="12.75">
      <c r="C107" s="66" t="s">
        <v>21</v>
      </c>
      <c r="D107" s="67">
        <v>808</v>
      </c>
      <c r="E107" s="94"/>
      <c r="F107" s="98"/>
      <c r="G107" s="95"/>
      <c r="H107" s="99"/>
      <c r="I107" s="57"/>
      <c r="J107" s="100"/>
      <c r="K107" s="95"/>
      <c r="L107" s="99"/>
      <c r="M107" s="57"/>
      <c r="N107" s="96"/>
      <c r="O107" s="97"/>
    </row>
    <row r="108" spans="3:15" ht="12.75">
      <c r="C108" s="66" t="s">
        <v>103</v>
      </c>
      <c r="D108" s="67">
        <v>113</v>
      </c>
      <c r="E108" s="92" t="s">
        <v>138</v>
      </c>
      <c r="F108" s="98">
        <v>120</v>
      </c>
      <c r="G108" s="95">
        <f>SUM(H108-H108/6)</f>
        <v>1350</v>
      </c>
      <c r="H108" s="99">
        <f>SUM(H12,F108)</f>
        <v>1620</v>
      </c>
      <c r="I108" s="57"/>
      <c r="J108" s="100">
        <v>0.05</v>
      </c>
      <c r="K108" s="95">
        <f>SUM(L108-L108/6)</f>
        <v>1287.5</v>
      </c>
      <c r="L108" s="99">
        <f>SUM(H108-(H12*J108))</f>
        <v>1545</v>
      </c>
      <c r="M108" s="57"/>
      <c r="N108" s="96">
        <f>PRODUCT(H108,D12)</f>
        <v>51840</v>
      </c>
      <c r="O108" s="97">
        <f>PRODUCT(L108,D12)</f>
        <v>49440</v>
      </c>
    </row>
    <row r="109" spans="3:15" ht="12.75" customHeight="1">
      <c r="C109" s="66" t="s">
        <v>104</v>
      </c>
      <c r="D109" s="67">
        <v>125</v>
      </c>
      <c r="E109" s="93"/>
      <c r="F109" s="98"/>
      <c r="G109" s="95"/>
      <c r="H109" s="99"/>
      <c r="I109" s="57"/>
      <c r="J109" s="100"/>
      <c r="K109" s="95"/>
      <c r="L109" s="99"/>
      <c r="M109" s="57"/>
      <c r="N109" s="96"/>
      <c r="O109" s="97"/>
    </row>
    <row r="110" spans="3:15" ht="12.75">
      <c r="C110" s="66" t="s">
        <v>105</v>
      </c>
      <c r="D110" s="67">
        <v>211</v>
      </c>
      <c r="E110" s="93"/>
      <c r="F110" s="98"/>
      <c r="G110" s="95"/>
      <c r="H110" s="99"/>
      <c r="I110" s="57"/>
      <c r="J110" s="100"/>
      <c r="K110" s="95"/>
      <c r="L110" s="99"/>
      <c r="M110" s="57"/>
      <c r="N110" s="96"/>
      <c r="O110" s="97"/>
    </row>
    <row r="111" spans="3:15" ht="12.75">
      <c r="C111" s="66" t="s">
        <v>106</v>
      </c>
      <c r="D111" s="67">
        <v>215</v>
      </c>
      <c r="E111" s="93"/>
      <c r="F111" s="98"/>
      <c r="G111" s="95"/>
      <c r="H111" s="99"/>
      <c r="I111" s="57"/>
      <c r="J111" s="100"/>
      <c r="K111" s="95"/>
      <c r="L111" s="99"/>
      <c r="M111" s="57"/>
      <c r="N111" s="96"/>
      <c r="O111" s="97"/>
    </row>
    <row r="112" spans="3:15" ht="12.75">
      <c r="C112" s="66" t="s">
        <v>83</v>
      </c>
      <c r="D112" s="67">
        <v>236</v>
      </c>
      <c r="E112" s="93"/>
      <c r="F112" s="98"/>
      <c r="G112" s="95"/>
      <c r="H112" s="99"/>
      <c r="I112" s="57"/>
      <c r="J112" s="100"/>
      <c r="K112" s="95"/>
      <c r="L112" s="99"/>
      <c r="M112" s="57"/>
      <c r="N112" s="96"/>
      <c r="O112" s="97"/>
    </row>
    <row r="113" spans="3:15" ht="12.75">
      <c r="C113" s="66" t="s">
        <v>9</v>
      </c>
      <c r="D113" s="67">
        <v>307</v>
      </c>
      <c r="E113" s="93"/>
      <c r="F113" s="98"/>
      <c r="G113" s="95"/>
      <c r="H113" s="99"/>
      <c r="I113" s="57"/>
      <c r="J113" s="100"/>
      <c r="K113" s="95"/>
      <c r="L113" s="99"/>
      <c r="M113" s="57"/>
      <c r="N113" s="96"/>
      <c r="O113" s="97"/>
    </row>
    <row r="114" spans="3:15" ht="12.75">
      <c r="C114" s="66" t="s">
        <v>107</v>
      </c>
      <c r="D114" s="67">
        <v>332</v>
      </c>
      <c r="E114" s="93"/>
      <c r="F114" s="98"/>
      <c r="G114" s="95"/>
      <c r="H114" s="99"/>
      <c r="I114" s="57"/>
      <c r="J114" s="100"/>
      <c r="K114" s="95"/>
      <c r="L114" s="99"/>
      <c r="M114" s="57"/>
      <c r="N114" s="96"/>
      <c r="O114" s="97"/>
    </row>
    <row r="115" spans="3:15" ht="12.75">
      <c r="C115" s="66" t="s">
        <v>32</v>
      </c>
      <c r="D115" s="67">
        <v>358</v>
      </c>
      <c r="E115" s="93"/>
      <c r="F115" s="98"/>
      <c r="G115" s="95"/>
      <c r="H115" s="99"/>
      <c r="I115" s="57"/>
      <c r="J115" s="100"/>
      <c r="K115" s="95"/>
      <c r="L115" s="99"/>
      <c r="M115" s="57"/>
      <c r="N115" s="96"/>
      <c r="O115" s="97"/>
    </row>
    <row r="116" spans="3:15" ht="12.75">
      <c r="C116" s="66" t="s">
        <v>34</v>
      </c>
      <c r="D116" s="67">
        <v>458</v>
      </c>
      <c r="E116" s="93"/>
      <c r="F116" s="98"/>
      <c r="G116" s="95"/>
      <c r="H116" s="99"/>
      <c r="I116" s="57"/>
      <c r="J116" s="100"/>
      <c r="K116" s="95"/>
      <c r="L116" s="99"/>
      <c r="M116" s="57"/>
      <c r="N116" s="96"/>
      <c r="O116" s="97"/>
    </row>
    <row r="117" spans="3:15" ht="12.75">
      <c r="C117" s="66" t="s">
        <v>26</v>
      </c>
      <c r="D117" s="67">
        <v>536</v>
      </c>
      <c r="E117" s="93"/>
      <c r="F117" s="98"/>
      <c r="G117" s="95"/>
      <c r="H117" s="99"/>
      <c r="I117" s="57"/>
      <c r="J117" s="100"/>
      <c r="K117" s="95"/>
      <c r="L117" s="99"/>
      <c r="M117" s="57"/>
      <c r="N117" s="96"/>
      <c r="O117" s="97"/>
    </row>
    <row r="118" spans="3:15" ht="12.75">
      <c r="C118" s="66" t="s">
        <v>108</v>
      </c>
      <c r="D118" s="67">
        <v>622</v>
      </c>
      <c r="E118" s="93"/>
      <c r="F118" s="98"/>
      <c r="G118" s="95"/>
      <c r="H118" s="99"/>
      <c r="I118" s="57"/>
      <c r="J118" s="100"/>
      <c r="K118" s="95"/>
      <c r="L118" s="99"/>
      <c r="M118" s="57"/>
      <c r="N118" s="96"/>
      <c r="O118" s="97"/>
    </row>
    <row r="119" spans="3:15" ht="12.75">
      <c r="C119" s="66" t="s">
        <v>109</v>
      </c>
      <c r="D119" s="67">
        <v>632</v>
      </c>
      <c r="E119" s="93"/>
      <c r="F119" s="98"/>
      <c r="G119" s="95"/>
      <c r="H119" s="99"/>
      <c r="I119" s="57"/>
      <c r="J119" s="100"/>
      <c r="K119" s="95"/>
      <c r="L119" s="99"/>
      <c r="M119" s="57"/>
      <c r="N119" s="96"/>
      <c r="O119" s="97"/>
    </row>
    <row r="120" spans="3:15" ht="12.75">
      <c r="C120" s="66" t="s">
        <v>35</v>
      </c>
      <c r="D120" s="67">
        <v>687</v>
      </c>
      <c r="E120" s="94"/>
      <c r="F120" s="98"/>
      <c r="G120" s="95"/>
      <c r="H120" s="99"/>
      <c r="I120" s="57"/>
      <c r="J120" s="100"/>
      <c r="K120" s="95"/>
      <c r="L120" s="99"/>
      <c r="M120" s="57"/>
      <c r="N120" s="96"/>
      <c r="O120" s="97"/>
    </row>
    <row r="121" spans="3:15" ht="12.75">
      <c r="C121" s="66" t="s">
        <v>110</v>
      </c>
      <c r="D121" s="67">
        <v>217</v>
      </c>
      <c r="E121" s="92" t="s">
        <v>138</v>
      </c>
      <c r="F121" s="98">
        <v>240</v>
      </c>
      <c r="G121" s="95">
        <f>SUM(H121-H121/6)</f>
        <v>1450</v>
      </c>
      <c r="H121" s="99">
        <f>SUM(H12,F121)</f>
        <v>1740</v>
      </c>
      <c r="I121" s="57"/>
      <c r="J121" s="100">
        <v>0.05</v>
      </c>
      <c r="K121" s="95">
        <f>SUM(L121-L121/6)</f>
        <v>1387.5</v>
      </c>
      <c r="L121" s="99">
        <f>SUM(H121-(H12*J121))</f>
        <v>1665</v>
      </c>
      <c r="M121" s="57"/>
      <c r="N121" s="96">
        <f>PRODUCT(H121,D12)</f>
        <v>55680</v>
      </c>
      <c r="O121" s="97">
        <f>PRODUCT(L121,D12)</f>
        <v>53280</v>
      </c>
    </row>
    <row r="122" spans="3:15" ht="12.75">
      <c r="C122" s="66" t="s">
        <v>42</v>
      </c>
      <c r="D122" s="67">
        <v>327</v>
      </c>
      <c r="E122" s="93"/>
      <c r="F122" s="98"/>
      <c r="G122" s="95"/>
      <c r="H122" s="99"/>
      <c r="I122" s="57"/>
      <c r="J122" s="100"/>
      <c r="K122" s="95"/>
      <c r="L122" s="99"/>
      <c r="M122" s="57"/>
      <c r="N122" s="96"/>
      <c r="O122" s="97"/>
    </row>
    <row r="123" spans="3:15" ht="12.75">
      <c r="C123" s="66" t="s">
        <v>111</v>
      </c>
      <c r="D123" s="67">
        <v>524</v>
      </c>
      <c r="E123" s="93"/>
      <c r="F123" s="98"/>
      <c r="G123" s="95"/>
      <c r="H123" s="99"/>
      <c r="I123" s="57"/>
      <c r="J123" s="100"/>
      <c r="K123" s="95"/>
      <c r="L123" s="99"/>
      <c r="M123" s="57"/>
      <c r="N123" s="96"/>
      <c r="O123" s="97"/>
    </row>
    <row r="124" spans="3:15" ht="12.75">
      <c r="C124" s="66" t="s">
        <v>48</v>
      </c>
      <c r="D124" s="67">
        <v>531</v>
      </c>
      <c r="E124" s="94"/>
      <c r="F124" s="98"/>
      <c r="G124" s="95"/>
      <c r="H124" s="99"/>
      <c r="I124" s="57"/>
      <c r="J124" s="100"/>
      <c r="K124" s="95"/>
      <c r="L124" s="99"/>
      <c r="M124" s="57"/>
      <c r="N124" s="96"/>
      <c r="O124" s="97"/>
    </row>
    <row r="125" spans="3:15" ht="12.75">
      <c r="C125" s="66" t="s">
        <v>112</v>
      </c>
      <c r="D125" s="67">
        <v>173</v>
      </c>
      <c r="E125" s="92" t="s">
        <v>138</v>
      </c>
      <c r="F125" s="98">
        <v>300</v>
      </c>
      <c r="G125" s="95">
        <f>SUM(H125-H125/6)</f>
        <v>1500</v>
      </c>
      <c r="H125" s="99">
        <f>SUM(H12,F125)</f>
        <v>1800</v>
      </c>
      <c r="I125" s="57"/>
      <c r="J125" s="100">
        <v>0.05</v>
      </c>
      <c r="K125" s="95">
        <f>SUM(L125-L125/6)</f>
        <v>1437.5</v>
      </c>
      <c r="L125" s="99">
        <f>SUM(H125-(H12*J125))</f>
        <v>1725</v>
      </c>
      <c r="M125" s="57"/>
      <c r="N125" s="96">
        <f>PRODUCT(H125,D12)</f>
        <v>57600</v>
      </c>
      <c r="O125" s="97">
        <f>PRODUCT(L125,D12)</f>
        <v>55200</v>
      </c>
    </row>
    <row r="126" spans="3:15" ht="12.75">
      <c r="C126" s="66" t="s">
        <v>65</v>
      </c>
      <c r="D126" s="67">
        <v>200</v>
      </c>
      <c r="E126" s="93"/>
      <c r="F126" s="98"/>
      <c r="G126" s="95"/>
      <c r="H126" s="99"/>
      <c r="I126" s="57"/>
      <c r="J126" s="100"/>
      <c r="K126" s="95"/>
      <c r="L126" s="99"/>
      <c r="M126" s="57"/>
      <c r="N126" s="96"/>
      <c r="O126" s="97"/>
    </row>
    <row r="127" spans="3:15" ht="12.75">
      <c r="C127" s="66" t="s">
        <v>81</v>
      </c>
      <c r="D127" s="67">
        <v>239</v>
      </c>
      <c r="E127" s="93"/>
      <c r="F127" s="98"/>
      <c r="G127" s="95"/>
      <c r="H127" s="99"/>
      <c r="I127" s="57"/>
      <c r="J127" s="100"/>
      <c r="K127" s="95"/>
      <c r="L127" s="99"/>
      <c r="M127" s="57"/>
      <c r="N127" s="96"/>
      <c r="O127" s="97"/>
    </row>
    <row r="128" spans="3:15" ht="12.75">
      <c r="C128" s="66" t="s">
        <v>113</v>
      </c>
      <c r="D128" s="67">
        <v>237</v>
      </c>
      <c r="E128" s="93"/>
      <c r="F128" s="98"/>
      <c r="G128" s="95"/>
      <c r="H128" s="99"/>
      <c r="I128" s="57"/>
      <c r="J128" s="100"/>
      <c r="K128" s="95"/>
      <c r="L128" s="99"/>
      <c r="M128" s="57"/>
      <c r="N128" s="96"/>
      <c r="O128" s="97"/>
    </row>
    <row r="129" spans="3:15" ht="12.75">
      <c r="C129" s="66" t="s">
        <v>60</v>
      </c>
      <c r="D129" s="67">
        <v>330</v>
      </c>
      <c r="E129" s="93"/>
      <c r="F129" s="98"/>
      <c r="G129" s="95"/>
      <c r="H129" s="99"/>
      <c r="I129" s="57"/>
      <c r="J129" s="100"/>
      <c r="K129" s="95"/>
      <c r="L129" s="99"/>
      <c r="M129" s="57"/>
      <c r="N129" s="96"/>
      <c r="O129" s="97"/>
    </row>
    <row r="130" spans="3:15" ht="12.75">
      <c r="C130" s="66" t="s">
        <v>15</v>
      </c>
      <c r="D130" s="67">
        <v>355</v>
      </c>
      <c r="E130" s="93"/>
      <c r="F130" s="98"/>
      <c r="G130" s="95"/>
      <c r="H130" s="99"/>
      <c r="I130" s="57"/>
      <c r="J130" s="100"/>
      <c r="K130" s="95"/>
      <c r="L130" s="99"/>
      <c r="M130" s="57"/>
      <c r="N130" s="96"/>
      <c r="O130" s="97"/>
    </row>
    <row r="131" spans="3:15" ht="12.75">
      <c r="C131" s="66" t="s">
        <v>114</v>
      </c>
      <c r="D131" s="67">
        <v>522</v>
      </c>
      <c r="E131" s="93"/>
      <c r="F131" s="98"/>
      <c r="G131" s="95"/>
      <c r="H131" s="99"/>
      <c r="I131" s="57"/>
      <c r="J131" s="100"/>
      <c r="K131" s="95"/>
      <c r="L131" s="99"/>
      <c r="M131" s="57"/>
      <c r="N131" s="96"/>
      <c r="O131" s="97"/>
    </row>
    <row r="132" spans="3:15" ht="12.75">
      <c r="C132" s="66" t="s">
        <v>46</v>
      </c>
      <c r="D132" s="67">
        <v>527</v>
      </c>
      <c r="E132" s="93"/>
      <c r="F132" s="98"/>
      <c r="G132" s="95"/>
      <c r="H132" s="99"/>
      <c r="I132" s="57"/>
      <c r="J132" s="100"/>
      <c r="K132" s="95"/>
      <c r="L132" s="99"/>
      <c r="M132" s="57"/>
      <c r="N132" s="96"/>
      <c r="O132" s="97"/>
    </row>
    <row r="133" spans="3:15" ht="12.75">
      <c r="C133" s="66" t="s">
        <v>24</v>
      </c>
      <c r="D133" s="67">
        <v>579</v>
      </c>
      <c r="E133" s="93"/>
      <c r="F133" s="98"/>
      <c r="G133" s="95"/>
      <c r="H133" s="99"/>
      <c r="I133" s="57"/>
      <c r="J133" s="100"/>
      <c r="K133" s="95"/>
      <c r="L133" s="99"/>
      <c r="M133" s="57"/>
      <c r="N133" s="96"/>
      <c r="O133" s="97"/>
    </row>
    <row r="134" spans="3:15" ht="12.75">
      <c r="C134" s="66" t="s">
        <v>54</v>
      </c>
      <c r="D134" s="67">
        <v>701</v>
      </c>
      <c r="E134" s="93"/>
      <c r="F134" s="98"/>
      <c r="G134" s="95"/>
      <c r="H134" s="99"/>
      <c r="I134" s="57"/>
      <c r="J134" s="100"/>
      <c r="K134" s="95"/>
      <c r="L134" s="99"/>
      <c r="M134" s="57"/>
      <c r="N134" s="96"/>
      <c r="O134" s="97"/>
    </row>
    <row r="135" spans="3:15" ht="12.75">
      <c r="C135" s="66" t="s">
        <v>115</v>
      </c>
      <c r="D135" s="67">
        <v>806</v>
      </c>
      <c r="E135" s="94"/>
      <c r="F135" s="98"/>
      <c r="G135" s="95"/>
      <c r="H135" s="99"/>
      <c r="I135" s="57"/>
      <c r="J135" s="100"/>
      <c r="K135" s="95"/>
      <c r="L135" s="99"/>
      <c r="M135" s="57"/>
      <c r="N135" s="96"/>
      <c r="O135" s="97"/>
    </row>
    <row r="136" spans="3:15" ht="12.75">
      <c r="C136" s="66" t="s">
        <v>116</v>
      </c>
      <c r="D136" s="67">
        <v>201</v>
      </c>
      <c r="E136" s="92" t="s">
        <v>138</v>
      </c>
      <c r="F136" s="98">
        <v>372</v>
      </c>
      <c r="G136" s="95">
        <f>SUM(H136-H136/6)</f>
        <v>1560</v>
      </c>
      <c r="H136" s="99">
        <f>SUM(H12,F136)</f>
        <v>1872</v>
      </c>
      <c r="I136" s="57"/>
      <c r="J136" s="100">
        <v>0.05</v>
      </c>
      <c r="K136" s="95">
        <f>SUM(L136-L136/6)</f>
        <v>1497.5</v>
      </c>
      <c r="L136" s="99">
        <f>SUM(H136-(H12*J136))</f>
        <v>1797</v>
      </c>
      <c r="M136" s="57"/>
      <c r="N136" s="96">
        <f>PRODUCT(H136,D12)</f>
        <v>59904</v>
      </c>
      <c r="O136" s="97">
        <f>PRODUCT(L136,D12)</f>
        <v>57504</v>
      </c>
    </row>
    <row r="137" spans="3:15" ht="12.75">
      <c r="C137" s="66" t="s">
        <v>78</v>
      </c>
      <c r="D137" s="67">
        <v>356</v>
      </c>
      <c r="E137" s="93"/>
      <c r="F137" s="98"/>
      <c r="G137" s="95"/>
      <c r="H137" s="99"/>
      <c r="I137" s="57"/>
      <c r="J137" s="100"/>
      <c r="K137" s="95"/>
      <c r="L137" s="99"/>
      <c r="M137" s="57"/>
      <c r="N137" s="96"/>
      <c r="O137" s="97"/>
    </row>
    <row r="138" spans="3:15" ht="12.75">
      <c r="C138" s="66" t="s">
        <v>40</v>
      </c>
      <c r="D138" s="67">
        <v>512</v>
      </c>
      <c r="E138" s="93"/>
      <c r="F138" s="98"/>
      <c r="G138" s="95"/>
      <c r="H138" s="99"/>
      <c r="I138" s="57"/>
      <c r="J138" s="100"/>
      <c r="K138" s="95"/>
      <c r="L138" s="99"/>
      <c r="M138" s="57"/>
      <c r="N138" s="96"/>
      <c r="O138" s="97"/>
    </row>
    <row r="139" spans="3:15" ht="12.75">
      <c r="C139" s="66" t="s">
        <v>85</v>
      </c>
      <c r="D139" s="67">
        <v>515</v>
      </c>
      <c r="E139" s="93"/>
      <c r="F139" s="98"/>
      <c r="G139" s="95"/>
      <c r="H139" s="99"/>
      <c r="I139" s="57"/>
      <c r="J139" s="100"/>
      <c r="K139" s="95"/>
      <c r="L139" s="99"/>
      <c r="M139" s="57"/>
      <c r="N139" s="96"/>
      <c r="O139" s="97"/>
    </row>
    <row r="140" spans="3:15" ht="12.75">
      <c r="C140" s="66" t="s">
        <v>114</v>
      </c>
      <c r="D140" s="67">
        <v>519</v>
      </c>
      <c r="E140" s="94"/>
      <c r="F140" s="98"/>
      <c r="G140" s="95"/>
      <c r="H140" s="99"/>
      <c r="I140" s="57"/>
      <c r="J140" s="100"/>
      <c r="K140" s="95"/>
      <c r="L140" s="99"/>
      <c r="M140" s="57"/>
      <c r="N140" s="96"/>
      <c r="O140" s="97"/>
    </row>
    <row r="141" spans="3:15" ht="12.75">
      <c r="C141" s="66" t="s">
        <v>76</v>
      </c>
      <c r="D141" s="67">
        <v>115</v>
      </c>
      <c r="E141" s="92" t="s">
        <v>137</v>
      </c>
      <c r="F141" s="98">
        <v>288</v>
      </c>
      <c r="G141" s="95">
        <f>SUM(H141-H141/6)</f>
        <v>1490</v>
      </c>
      <c r="H141" s="99">
        <f>SUM(H12,F141)</f>
        <v>1788</v>
      </c>
      <c r="I141" s="57"/>
      <c r="J141" s="100">
        <v>0.05</v>
      </c>
      <c r="K141" s="95">
        <f>SUM(L141-L141/6)</f>
        <v>1427.5</v>
      </c>
      <c r="L141" s="99">
        <f>SUM(H141-(H12*J141))</f>
        <v>1713</v>
      </c>
      <c r="M141" s="57"/>
      <c r="N141" s="96">
        <f>PRODUCT(H141,D12)</f>
        <v>57216</v>
      </c>
      <c r="O141" s="97">
        <f>PRODUCT(L141,D12)</f>
        <v>54816</v>
      </c>
    </row>
    <row r="142" spans="3:15" ht="12.75">
      <c r="C142" s="66" t="s">
        <v>69</v>
      </c>
      <c r="D142" s="67">
        <v>331</v>
      </c>
      <c r="E142" s="93"/>
      <c r="F142" s="98"/>
      <c r="G142" s="95"/>
      <c r="H142" s="99"/>
      <c r="I142" s="57"/>
      <c r="J142" s="100"/>
      <c r="K142" s="95"/>
      <c r="L142" s="99"/>
      <c r="M142" s="57"/>
      <c r="N142" s="96"/>
      <c r="O142" s="97"/>
    </row>
    <row r="143" spans="3:15" ht="12.75">
      <c r="C143" s="66" t="s">
        <v>117</v>
      </c>
      <c r="D143" s="67">
        <v>601</v>
      </c>
      <c r="E143" s="94"/>
      <c r="F143" s="98"/>
      <c r="G143" s="95"/>
      <c r="H143" s="99"/>
      <c r="I143" s="57"/>
      <c r="J143" s="100"/>
      <c r="K143" s="95"/>
      <c r="L143" s="99"/>
      <c r="M143" s="57"/>
      <c r="N143" s="96"/>
      <c r="O143" s="97"/>
    </row>
    <row r="144" spans="3:15" ht="80.25" customHeight="1" thickBot="1">
      <c r="C144" s="86" t="s">
        <v>89</v>
      </c>
      <c r="D144" s="69" t="s">
        <v>118</v>
      </c>
      <c r="E144" s="70" t="s">
        <v>137</v>
      </c>
      <c r="F144" s="71">
        <v>438</v>
      </c>
      <c r="G144" s="33">
        <f>SUM(H144-H144/6)</f>
        <v>1615</v>
      </c>
      <c r="H144" s="37">
        <f>SUM(H12,F144)</f>
        <v>1938</v>
      </c>
      <c r="I144" s="72"/>
      <c r="J144" s="73">
        <v>0.05</v>
      </c>
      <c r="K144" s="33">
        <f>SUM(L144-L144/6)</f>
        <v>1552.5</v>
      </c>
      <c r="L144" s="37">
        <f>SUM(H144-(H12*J144))</f>
        <v>1863</v>
      </c>
      <c r="M144" s="72"/>
      <c r="N144" s="74">
        <f>PRODUCT(H144,D12)</f>
        <v>62016</v>
      </c>
      <c r="O144" s="75">
        <f>PRODUCT(L144,D12)</f>
        <v>59616</v>
      </c>
    </row>
    <row r="145" spans="3:15" ht="12.75">
      <c r="C145" s="87"/>
      <c r="D145" s="88"/>
      <c r="F145" s="89"/>
      <c r="G145" s="89"/>
      <c r="H145" s="90"/>
      <c r="I145" s="90"/>
      <c r="J145" s="90"/>
      <c r="K145" s="89"/>
      <c r="L145" s="90"/>
      <c r="M145" s="90"/>
      <c r="N145" s="90"/>
      <c r="O145" s="91"/>
    </row>
    <row r="146" spans="3:4" ht="12.75">
      <c r="C146" s="87"/>
      <c r="D146" s="88"/>
    </row>
    <row r="147" spans="3:4" ht="12.75">
      <c r="C147" s="87"/>
      <c r="D147" s="88"/>
    </row>
    <row r="148" spans="3:4" ht="12.75">
      <c r="C148" s="87"/>
      <c r="D148" s="88"/>
    </row>
    <row r="149" spans="3:4" ht="12.75">
      <c r="C149" s="87"/>
      <c r="D149" s="88"/>
    </row>
    <row r="150" spans="3:4" ht="12.75">
      <c r="C150" s="87"/>
      <c r="D150" s="88"/>
    </row>
    <row r="151" spans="3:4" ht="12.75">
      <c r="C151" s="87"/>
      <c r="D151" s="88"/>
    </row>
  </sheetData>
  <sheetProtection/>
  <autoFilter ref="C3:D144"/>
  <mergeCells count="153">
    <mergeCell ref="F14:F17"/>
    <mergeCell ref="N14:N17"/>
    <mergeCell ref="O14:O17"/>
    <mergeCell ref="G14:G17"/>
    <mergeCell ref="N18:N25"/>
    <mergeCell ref="O18:O25"/>
    <mergeCell ref="H14:H17"/>
    <mergeCell ref="J14:J17"/>
    <mergeCell ref="K14:K17"/>
    <mergeCell ref="K18:K25"/>
    <mergeCell ref="H18:H25"/>
    <mergeCell ref="J18:J25"/>
    <mergeCell ref="L18:L25"/>
    <mergeCell ref="L14:L17"/>
    <mergeCell ref="F18:F25"/>
    <mergeCell ref="F26:F34"/>
    <mergeCell ref="H26:H34"/>
    <mergeCell ref="J26:J34"/>
    <mergeCell ref="G18:G25"/>
    <mergeCell ref="G26:G34"/>
    <mergeCell ref="F35:F47"/>
    <mergeCell ref="L26:L34"/>
    <mergeCell ref="N26:N34"/>
    <mergeCell ref="O26:O34"/>
    <mergeCell ref="G35:G47"/>
    <mergeCell ref="N35:N47"/>
    <mergeCell ref="O35:O47"/>
    <mergeCell ref="K26:K34"/>
    <mergeCell ref="H35:H47"/>
    <mergeCell ref="J35:J47"/>
    <mergeCell ref="J66:J77"/>
    <mergeCell ref="L66:L77"/>
    <mergeCell ref="F48:F57"/>
    <mergeCell ref="H48:H57"/>
    <mergeCell ref="J48:J57"/>
    <mergeCell ref="L48:L57"/>
    <mergeCell ref="G48:G57"/>
    <mergeCell ref="K48:K57"/>
    <mergeCell ref="N48:N57"/>
    <mergeCell ref="O48:O57"/>
    <mergeCell ref="J58:J65"/>
    <mergeCell ref="N58:N65"/>
    <mergeCell ref="O58:O65"/>
    <mergeCell ref="L35:L47"/>
    <mergeCell ref="L58:L65"/>
    <mergeCell ref="K35:K47"/>
    <mergeCell ref="N66:N77"/>
    <mergeCell ref="O66:O77"/>
    <mergeCell ref="H58:H65"/>
    <mergeCell ref="F58:F65"/>
    <mergeCell ref="G58:G65"/>
    <mergeCell ref="G66:G77"/>
    <mergeCell ref="K58:K65"/>
    <mergeCell ref="K66:K77"/>
    <mergeCell ref="F66:F77"/>
    <mergeCell ref="H66:H77"/>
    <mergeCell ref="F78:F84"/>
    <mergeCell ref="H78:H84"/>
    <mergeCell ref="J78:J84"/>
    <mergeCell ref="L78:L84"/>
    <mergeCell ref="G78:G84"/>
    <mergeCell ref="K78:K84"/>
    <mergeCell ref="F85:F86"/>
    <mergeCell ref="H85:H86"/>
    <mergeCell ref="J85:J86"/>
    <mergeCell ref="L85:L86"/>
    <mergeCell ref="G85:G86"/>
    <mergeCell ref="K85:K86"/>
    <mergeCell ref="K92:K97"/>
    <mergeCell ref="L87:L88"/>
    <mergeCell ref="N78:N84"/>
    <mergeCell ref="O78:O84"/>
    <mergeCell ref="N85:N86"/>
    <mergeCell ref="O85:O86"/>
    <mergeCell ref="N87:N88"/>
    <mergeCell ref="O87:O88"/>
    <mergeCell ref="G87:G88"/>
    <mergeCell ref="G92:G97"/>
    <mergeCell ref="G98:G107"/>
    <mergeCell ref="F92:F97"/>
    <mergeCell ref="H92:H97"/>
    <mergeCell ref="J92:J97"/>
    <mergeCell ref="L108:L120"/>
    <mergeCell ref="G108:G120"/>
    <mergeCell ref="L98:L107"/>
    <mergeCell ref="O98:O107"/>
    <mergeCell ref="N92:N97"/>
    <mergeCell ref="O92:O97"/>
    <mergeCell ref="N98:N107"/>
    <mergeCell ref="H98:H107"/>
    <mergeCell ref="J98:J107"/>
    <mergeCell ref="L92:L97"/>
    <mergeCell ref="N108:N120"/>
    <mergeCell ref="O108:O120"/>
    <mergeCell ref="F121:F124"/>
    <mergeCell ref="H121:H124"/>
    <mergeCell ref="J121:J124"/>
    <mergeCell ref="L121:L124"/>
    <mergeCell ref="N121:N124"/>
    <mergeCell ref="O121:O124"/>
    <mergeCell ref="F108:F120"/>
    <mergeCell ref="H108:H120"/>
    <mergeCell ref="L136:L140"/>
    <mergeCell ref="K136:K140"/>
    <mergeCell ref="K141:K143"/>
    <mergeCell ref="N125:N135"/>
    <mergeCell ref="O125:O135"/>
    <mergeCell ref="F125:F135"/>
    <mergeCell ref="H125:H135"/>
    <mergeCell ref="J125:J135"/>
    <mergeCell ref="L125:L135"/>
    <mergeCell ref="K125:K135"/>
    <mergeCell ref="N136:N140"/>
    <mergeCell ref="O136:O140"/>
    <mergeCell ref="F141:F143"/>
    <mergeCell ref="H141:H143"/>
    <mergeCell ref="J141:J143"/>
    <mergeCell ref="L141:L143"/>
    <mergeCell ref="N141:N143"/>
    <mergeCell ref="O141:O143"/>
    <mergeCell ref="F136:F140"/>
    <mergeCell ref="H136:H140"/>
    <mergeCell ref="K108:K120"/>
    <mergeCell ref="K121:K124"/>
    <mergeCell ref="G121:G124"/>
    <mergeCell ref="G125:G135"/>
    <mergeCell ref="G136:G140"/>
    <mergeCell ref="G141:G143"/>
    <mergeCell ref="J136:J140"/>
    <mergeCell ref="J108:J120"/>
    <mergeCell ref="E14:E17"/>
    <mergeCell ref="E18:E25"/>
    <mergeCell ref="E26:E34"/>
    <mergeCell ref="E35:E47"/>
    <mergeCell ref="K87:K88"/>
    <mergeCell ref="K98:K107"/>
    <mergeCell ref="F87:F88"/>
    <mergeCell ref="H87:H88"/>
    <mergeCell ref="J87:J88"/>
    <mergeCell ref="F98:F107"/>
    <mergeCell ref="E85:E86"/>
    <mergeCell ref="E87:E88"/>
    <mergeCell ref="E92:E97"/>
    <mergeCell ref="E48:E57"/>
    <mergeCell ref="E58:E65"/>
    <mergeCell ref="E66:E77"/>
    <mergeCell ref="E78:E84"/>
    <mergeCell ref="E136:E140"/>
    <mergeCell ref="E141:E143"/>
    <mergeCell ref="E98:E107"/>
    <mergeCell ref="E108:E120"/>
    <mergeCell ref="E121:E124"/>
    <mergeCell ref="E125:E135"/>
  </mergeCells>
  <printOptions/>
  <pageMargins left="0.984251968503937" right="0.1968503937007874" top="0.8267716535433072" bottom="0.9448818897637796" header="0.4724409448818898" footer="0.5905511811023623"/>
  <pageSetup blackAndWhite="1" fitToHeight="2" fitToWidth="1" horizontalDpi="200" verticalDpi="200" orientation="portrait" paperSize="9" scale="74" r:id="rId1"/>
  <headerFooter alignWithMargins="0">
    <oddHeader>&amp;C&amp;"Arial Cyr,курсив"&amp;12Цены нитрона</oddHeader>
    <oddFooter>&amp;C&amp;"Arial Cyr,курсив"&amp;8Стр. &amp;P из &amp;N стр.</oddFooter>
  </headerFooter>
  <rowBreaks count="2" manualBreakCount="2">
    <brk id="75" min="1" max="12" man="1"/>
    <brk id="7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на нитрон</dc:title>
  <dc:subject>ПО Полимир</dc:subject>
  <dc:creator>Михаил Наумчик</dc:creator>
  <cp:keywords/>
  <dc:description>Контактные телефоны: 
+375-214-515953, 
+375-29-7140363.</dc:description>
  <cp:lastModifiedBy>Мих@иЛ</cp:lastModifiedBy>
  <cp:lastPrinted>2003-08-09T17:17:33Z</cp:lastPrinted>
  <dcterms:created xsi:type="dcterms:W3CDTF">1999-01-26T14:56:45Z</dcterms:created>
  <dcterms:modified xsi:type="dcterms:W3CDTF">2011-01-24T13:22:43Z</dcterms:modified>
  <cp:category/>
  <cp:version/>
  <cp:contentType/>
  <cp:contentStatus/>
</cp:coreProperties>
</file>